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5600"/>
  </bookViews>
  <sheets>
    <sheet name="Пр11 МП 20" sheetId="6" r:id="rId1"/>
  </sheets>
  <definedNames>
    <definedName name="_xlnm._FilterDatabase" localSheetId="0" hidden="1">'Пр11 МП 20'!$A$13:$K$239</definedName>
    <definedName name="Excel_BuiltIn__FilterDatabase_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6"/>
  <c r="K71"/>
  <c r="K208"/>
  <c r="K207"/>
  <c r="K206" s="1"/>
  <c r="K193"/>
  <c r="K197"/>
  <c r="K188"/>
  <c r="K178"/>
  <c r="K168"/>
  <c r="K155"/>
  <c r="K153"/>
  <c r="K151"/>
  <c r="K149"/>
  <c r="K146"/>
  <c r="K137"/>
  <c r="K114"/>
  <c r="K113" s="1"/>
  <c r="K103"/>
  <c r="K98"/>
  <c r="K94"/>
  <c r="K88"/>
  <c r="K83"/>
  <c r="K61"/>
  <c r="K43"/>
  <c r="K35"/>
  <c r="K17" l="1"/>
  <c r="K101" l="1"/>
  <c r="K100" s="1"/>
  <c r="K49"/>
  <c r="K48" s="1"/>
  <c r="K29" l="1"/>
  <c r="K28" s="1"/>
  <c r="K161"/>
  <c r="K108"/>
  <c r="K204"/>
  <c r="K203" s="1"/>
  <c r="K201"/>
  <c r="K200" s="1"/>
  <c r="K192"/>
  <c r="K187"/>
  <c r="K177"/>
  <c r="K171" l="1"/>
  <c r="K130"/>
  <c r="K159"/>
  <c r="K158" s="1"/>
  <c r="E159"/>
  <c r="E158" s="1"/>
  <c r="K134"/>
  <c r="K141"/>
  <c r="E141"/>
  <c r="E137" s="1"/>
  <c r="K127"/>
  <c r="K123"/>
  <c r="K86"/>
  <c r="K85" s="1"/>
  <c r="K81"/>
  <c r="K79"/>
  <c r="K69"/>
  <c r="K60" s="1"/>
  <c r="K55"/>
  <c r="K51"/>
  <c r="K34"/>
  <c r="K32"/>
  <c r="K31" s="1"/>
  <c r="E32"/>
  <c r="E31" s="1"/>
  <c r="K26"/>
  <c r="K25" s="1"/>
  <c r="E26"/>
  <c r="K129" l="1"/>
  <c r="K175"/>
  <c r="K174" s="1"/>
  <c r="K167"/>
  <c r="K166" s="1"/>
  <c r="K144"/>
  <c r="K143" s="1"/>
  <c r="K121"/>
  <c r="K118"/>
  <c r="K117" s="1"/>
  <c r="K111"/>
  <c r="K107" s="1"/>
  <c r="K77"/>
  <c r="K76" s="1"/>
  <c r="K59" s="1"/>
  <c r="K57"/>
  <c r="K54" s="1"/>
  <c r="K42"/>
  <c r="K41" s="1"/>
  <c r="K16"/>
  <c r="K116" l="1"/>
  <c r="K210" s="1"/>
</calcChain>
</file>

<file path=xl/sharedStrings.xml><?xml version="1.0" encoding="utf-8"?>
<sst xmlns="http://schemas.openxmlformats.org/spreadsheetml/2006/main" count="663" uniqueCount="466">
  <si>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</si>
  <si>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</si>
  <si>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</si>
  <si>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</si>
  <si>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</si>
  <si>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</si>
  <si>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</si>
  <si>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</si>
  <si>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</si>
  <si>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</si>
  <si>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</si>
  <si>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</si>
  <si>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</si>
  <si>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</si>
  <si>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</si>
  <si>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</si>
  <si>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</si>
  <si>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</si>
  <si>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</si>
  <si>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</si>
  <si>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</si>
  <si>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</si>
  <si>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</si>
  <si>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</si>
  <si>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</si>
  <si>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</si>
  <si>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</si>
  <si>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</si>
  <si>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</si>
  <si>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</si>
  <si>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</si>
  <si>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</si>
  <si>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</si>
  <si>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</si>
  <si>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</si>
  <si>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</si>
  <si>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</si>
  <si>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</si>
  <si>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</si>
  <si>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</si>
  <si>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</si>
  <si>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</si>
  <si>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</si>
  <si>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</si>
  <si>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</si>
  <si>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</si>
  <si>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</si>
  <si>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</si>
  <si>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</si>
  <si>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</si>
  <si>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</si>
  <si>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</si>
  <si>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</si>
  <si>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</si>
  <si>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</si>
  <si>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</si>
  <si>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</si>
  <si>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</si>
  <si>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</si>
  <si>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</si>
  <si>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</si>
  <si>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</si>
  <si>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</si>
  <si>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</si>
  <si>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</si>
  <si>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</si>
  <si>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</si>
  <si>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</si>
  <si>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</si>
  <si>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</si>
  <si>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</si>
  <si>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</si>
  <si>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</si>
  <si>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</si>
  <si>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</si>
  <si>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</si>
  <si>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</si>
  <si>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</si>
  <si>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</si>
  <si>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</si>
  <si>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</si>
  <si>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</si>
  <si>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</si>
  <si>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</si>
  <si>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</si>
  <si>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</si>
  <si>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</si>
  <si>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</si>
  <si>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</si>
  <si>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</si>
  <si>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9.1.1</t>
  </si>
  <si>
    <t>Основное мероприятие «Организация деятельности учреждений культуры»</t>
  </si>
  <si>
    <t>2510100000</t>
  </si>
  <si>
    <t>9.2</t>
  </si>
  <si>
    <t>25200000000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</si>
  <si>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</si>
  <si>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</si>
  <si>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</si>
  <si>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9.3</t>
  </si>
  <si>
    <t>9.3.1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</si>
  <si>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</si>
  <si>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</si>
  <si>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</si>
  <si>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</si>
  <si>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</si>
  <si>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</si>
  <si>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</si>
  <si>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</si>
  <si>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</si>
  <si>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</si>
  <si>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</si>
  <si>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</si>
  <si>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</si>
  <si>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</si>
  <si>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</si>
  <si>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</si>
  <si>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</si>
  <si>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</si>
  <si>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</si>
  <si>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</si>
  <si>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</si>
  <si>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</si>
  <si>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</si>
  <si>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</si>
  <si>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</si>
  <si>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</si>
  <si>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12.1.1</t>
  </si>
  <si>
    <t>Сумма                на 2020 год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</si>
  <si>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</si>
  <si>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</si>
  <si>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(рублей)</t>
  </si>
  <si>
    <t xml:space="preserve"> бюджетных ассигнований  по муниципальным программам Пограничного муниципального округа на 2020 год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</si>
  <si>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</si>
  <si>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</si>
  <si>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</si>
  <si>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</si>
  <si>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</si>
  <si>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</si>
  <si>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</si>
  <si>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</si>
  <si>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</si>
  <si>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</si>
  <si>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</si>
  <si>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</si>
  <si>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</si>
  <si>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</si>
  <si>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</si>
  <si>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</si>
  <si>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</si>
  <si>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</si>
  <si>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</si>
  <si>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</si>
  <si>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</si>
  <si>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</si>
  <si>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</si>
  <si>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</si>
  <si>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</si>
  <si>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</si>
  <si>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</si>
  <si>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</si>
  <si>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Субсидии на строительство и реконструкцию (модернизацию) объектов питьевого водоснабжения из средств краевого бюджета (НП)</t>
  </si>
  <si>
    <t>211G552430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</si>
  <si>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</si>
  <si>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Субсидии на обеспечение граждан твердым топливом (дровами)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</si>
  <si>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</si>
  <si>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</si>
  <si>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</si>
  <si>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</si>
  <si>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</si>
  <si>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</si>
  <si>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</si>
  <si>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</si>
  <si>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</si>
  <si>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</si>
  <si>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</si>
  <si>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</si>
  <si>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</si>
  <si>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</si>
  <si>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</si>
  <si>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</si>
  <si>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</si>
  <si>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</si>
  <si>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</si>
  <si>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</si>
  <si>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</si>
  <si>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</si>
  <si>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</si>
  <si>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</si>
  <si>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25104S2050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</si>
  <si>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</si>
  <si>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</si>
  <si>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</si>
  <si>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</si>
  <si>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</si>
  <si>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</si>
  <si>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</si>
  <si>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</si>
  <si>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</si>
  <si>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</si>
  <si>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</si>
  <si>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</si>
  <si>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</si>
  <si>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</si>
  <si>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</si>
  <si>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</si>
  <si>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</si>
  <si>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</si>
  <si>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</si>
  <si>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</si>
  <si>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</si>
  <si>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</si>
  <si>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</si>
  <si>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</si>
  <si>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</si>
  <si>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</si>
  <si>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</si>
  <si>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</si>
  <si>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</si>
  <si>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</si>
  <si>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</si>
  <si>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</si>
  <si>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</si>
  <si>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</si>
  <si>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</si>
  <si>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</si>
  <si>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</si>
  <si>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</si>
  <si>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</si>
  <si>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</si>
  <si>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</si>
  <si>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</si>
  <si>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</si>
  <si>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</si>
  <si>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</si>
  <si>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</si>
  <si>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</si>
  <si>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</si>
  <si>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</si>
  <si>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</si>
  <si>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</si>
  <si>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</si>
  <si>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</si>
  <si>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</si>
  <si>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</si>
  <si>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</si>
  <si>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2790020150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</si>
  <si>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</si>
  <si>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</si>
  <si>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</si>
  <si>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</si>
  <si>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</si>
  <si>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</si>
  <si>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</si>
  <si>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</si>
  <si>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</si>
  <si>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</si>
  <si>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</si>
  <si>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</si>
  <si>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</si>
  <si>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</si>
  <si>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</si>
  <si>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</si>
  <si>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</si>
  <si>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3000192270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</si>
  <si>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</si>
  <si>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</si>
  <si>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</si>
  <si>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</si>
  <si>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</si>
  <si>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</si>
  <si>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</si>
  <si>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</si>
  <si>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мероприятий, направленные на развитие туризма  </t>
  </si>
  <si>
    <t>3200000000</t>
  </si>
  <si>
    <t>3200140110</t>
  </si>
  <si>
    <t>3200100000</t>
  </si>
  <si>
    <t>Основное мероприятие "Создание системы информирования туристов"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</si>
  <si>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</si>
  <si>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 района</t>
  </si>
  <si>
    <t>3300000000</t>
  </si>
  <si>
    <t>3300100000</t>
  </si>
  <si>
    <t>3300140010</t>
  </si>
  <si>
    <t>Основное мероприятие "Укрепление международных, внешнеэкономических связей и приграничного сотрудничества"</t>
  </si>
  <si>
    <t>Приложение 14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</si>
  <si>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</si>
  <si>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</si>
  <si>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</si>
  <si>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</si>
  <si>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</si>
  <si>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2130000000</t>
  </si>
  <si>
    <t>Основные мероприятия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</si>
  <si>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2130100000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</si>
  <si>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</si>
  <si>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21301М0820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</si>
  <si>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</si>
  <si>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</si>
  <si>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</si>
  <si>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</si>
  <si>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</si>
  <si>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</si>
  <si>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1.1.1</t>
  </si>
  <si>
    <t>4.1.1</t>
  </si>
  <si>
    <t>6.1</t>
  </si>
  <si>
    <t>6.2</t>
  </si>
  <si>
    <t>6.2.1</t>
  </si>
  <si>
    <t>6.3</t>
  </si>
  <si>
    <t>7.2</t>
  </si>
  <si>
    <t>8.1</t>
  </si>
  <si>
    <t>8.1.1</t>
  </si>
  <si>
    <t>8.1.2</t>
  </si>
  <si>
    <t>8.1.3</t>
  </si>
  <si>
    <t>8.2</t>
  </si>
  <si>
    <t>8.2.1</t>
  </si>
  <si>
    <t>8.2.2</t>
  </si>
  <si>
    <t>8.2.3</t>
  </si>
  <si>
    <t>8.3.1</t>
  </si>
  <si>
    <t>8.3.2</t>
  </si>
  <si>
    <t>8.3.3</t>
  </si>
  <si>
    <t>8.4</t>
  </si>
  <si>
    <t>8.4.1</t>
  </si>
  <si>
    <t>8.5</t>
  </si>
  <si>
    <t>8.5.1</t>
  </si>
  <si>
    <t>9</t>
  </si>
  <si>
    <t>9.1.2</t>
  </si>
  <si>
    <t>9.1.3</t>
  </si>
  <si>
    <t>9.1.4</t>
  </si>
  <si>
    <t>9.2.2</t>
  </si>
  <si>
    <t>9.2.3</t>
  </si>
  <si>
    <t>9.2.4</t>
  </si>
  <si>
    <t>9.3.2</t>
  </si>
  <si>
    <t>9.4</t>
  </si>
  <si>
    <t>9.4.1</t>
  </si>
  <si>
    <t>10</t>
  </si>
  <si>
    <t>11</t>
  </si>
  <si>
    <t>11.1.1</t>
  </si>
  <si>
    <t>12</t>
  </si>
  <si>
    <t>13</t>
  </si>
  <si>
    <t>13.1.1</t>
  </si>
  <si>
    <t>14</t>
  </si>
  <si>
    <t>14.1.1</t>
  </si>
  <si>
    <t>15</t>
  </si>
  <si>
    <t>15.1.1</t>
  </si>
  <si>
    <t>16</t>
  </si>
  <si>
    <t>16.1.1</t>
  </si>
  <si>
    <t>1100000000</t>
  </si>
  <si>
    <t xml:space="preserve">к муниципальному правовому акту Пограничного </t>
  </si>
  <si>
    <t>от 27.11.2019 № 43-МПА</t>
  </si>
  <si>
    <t>муниципального округа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</si>
  <si>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</si>
  <si>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</si>
  <si>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Пограничного муниципального округа</t>
  </si>
  <si>
    <t>Оснащение объектов спортивной инфраструктуры спортивно-технологическим оборудованием из средств местного бюджета (НП)</t>
  </si>
  <si>
    <t>090P5S2280</t>
  </si>
  <si>
    <t>Развитие спортивной инфраструктуры, находящейся в муниципальной собственности из средств местного бюджета (НП)</t>
  </si>
  <si>
    <t>090P5S2190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</si>
  <si>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</si>
  <si>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</si>
  <si>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</si>
  <si>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</si>
  <si>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</si>
  <si>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Строительство и реконструкцию (модернизацию) объектов питьевого водоснабжения из средств местного бюджета (НП)</t>
  </si>
  <si>
    <t>211G5S2430</t>
  </si>
  <si>
    <t>Подпрограмма "Развитие информационных систем"</t>
  </si>
  <si>
    <t>Проведение работ по восстановлению воинских захоронений, находящихся в муниципальной собственности за счет средств краевого бюджета</t>
  </si>
  <si>
    <t>Проведение работ по восстановлению воинских захоронений, находящихся в муниципальной собственности за счет средств местного бюджета</t>
  </si>
  <si>
    <t>25101R2990</t>
  </si>
  <si>
    <t>25101S2990</t>
  </si>
  <si>
    <t>Проведение мероприятий по выявлению и развитию одаренных детей</t>
  </si>
  <si>
    <t>2520270140</t>
  </si>
  <si>
    <t>8.2.4</t>
  </si>
  <si>
    <t>Основное мероприятие "Обеспечение безопасности а учреждениях культуры"</t>
  </si>
  <si>
    <t>2520400000</t>
  </si>
  <si>
    <t>2520420100</t>
  </si>
  <si>
    <t>Пополнение книжного фонда</t>
  </si>
  <si>
    <t>2530220060</t>
  </si>
  <si>
    <t>2530220090</t>
  </si>
  <si>
    <t>2530392050</t>
  </si>
  <si>
    <t>25303S2050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</si>
  <si>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</si>
  <si>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</si>
  <si>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</si>
  <si>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</si>
  <si>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8.6</t>
  </si>
  <si>
    <t>8.6.1</t>
  </si>
  <si>
    <t>8.6.2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</si>
  <si>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</si>
  <si>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</si>
  <si>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</si>
  <si>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</si>
  <si>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</si>
  <si>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</si>
  <si>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2570000000</t>
  </si>
  <si>
    <t>2570120060</t>
  </si>
  <si>
    <t>2570100000</t>
  </si>
  <si>
    <t>8.7</t>
  </si>
  <si>
    <t>8.7.1</t>
  </si>
  <si>
    <t>Подпрограмма "Реализация государственной национальной политики РФ в Пограничном муниципальном округе"</t>
  </si>
  <si>
    <t>Основное мероприятие "Укрепление межнациональной и межконфессиональной солидарности среди жителей Пограничного муниципального округа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</si>
  <si>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</si>
  <si>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</si>
  <si>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</si>
  <si>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</si>
  <si>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</si>
  <si>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</si>
  <si>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9.3.3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</si>
  <si>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</si>
  <si>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</si>
  <si>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</si>
  <si>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</si>
  <si>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</si>
  <si>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9.3.4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</si>
  <si>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</si>
  <si>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</si>
  <si>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9.3.5</t>
  </si>
  <si>
    <t>9.3.6</t>
  </si>
  <si>
    <t>2630500000</t>
  </si>
  <si>
    <t>263Е200000</t>
  </si>
  <si>
    <t>2630520100</t>
  </si>
  <si>
    <t>263Е254910</t>
  </si>
  <si>
    <t>263Е2S4910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</si>
  <si>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</si>
  <si>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</si>
  <si>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</si>
  <si>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(НП) </t>
  </si>
  <si>
    <t>9.5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</si>
  <si>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</si>
  <si>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</si>
  <si>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</si>
  <si>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</si>
  <si>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"Управление муниципальной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</si>
  <si>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</si>
  <si>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</si>
  <si>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</si>
  <si>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</si>
  <si>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</si>
  <si>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2900120310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</si>
  <si>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</si>
  <si>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</si>
  <si>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</si>
  <si>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30001S2270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</si>
  <si>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</si>
  <si>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3100192610</t>
  </si>
  <si>
    <t>31001S2610</t>
  </si>
  <si>
    <t>310F255550</t>
  </si>
  <si>
    <t>310F2S5550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</si>
  <si>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</si>
  <si>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</si>
  <si>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</si>
  <si>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</si>
  <si>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14.1.2</t>
  </si>
  <si>
    <t>310F200000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</si>
  <si>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за счет средств местного бюджета (НП)
</t>
  </si>
  <si>
    <t>17</t>
  </si>
  <si>
    <t>17.1.1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</si>
  <si>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</si>
  <si>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</si>
  <si>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</si>
  <si>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</si>
  <si>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17.1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</si>
  <si>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</si>
  <si>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</si>
  <si>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</si>
  <si>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</si>
  <si>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Приложение  9</t>
  </si>
  <si>
    <t>к муниципальному правовому акту</t>
  </si>
  <si>
    <t>от 28.02.2020 № 57-МПА</t>
  </si>
</sst>
</file>

<file path=xl/styles.xml><?xml version="1.0" encoding="utf-8"?>
<styleSheet xmlns="http://schemas.openxmlformats.org/spreadsheetml/2006/main">
  <fonts count="40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8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6">
      <alignment horizontal="center" vertical="top" shrinkToFit="1"/>
    </xf>
  </cellStyleXfs>
  <cellXfs count="98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49" fontId="27" fillId="0" borderId="13" xfId="18" applyNumberFormat="1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" fontId="28" fillId="0" borderId="10" xfId="0" applyNumberFormat="1" applyFont="1" applyFill="1" applyBorder="1" applyAlignment="1">
      <alignment horizontal="center" vertical="center" shrinkToFit="1"/>
    </xf>
    <xf numFmtId="4" fontId="26" fillId="0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top" wrapText="1"/>
    </xf>
    <xf numFmtId="49" fontId="18" fillId="0" borderId="10" xfId="0" applyNumberFormat="1" applyFont="1" applyFill="1" applyBorder="1" applyAlignment="1">
      <alignment horizontal="left" vertical="center" wrapText="1"/>
    </xf>
    <xf numFmtId="0" fontId="30" fillId="0" borderId="10" xfId="0" applyFont="1" applyFill="1" applyBorder="1"/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4" fillId="0" borderId="14" xfId="0" applyNumberFormat="1" applyFont="1" applyFill="1" applyBorder="1" applyAlignment="1">
      <alignment horizontal="right" vertical="top" shrinkToFi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4" fontId="27" fillId="0" borderId="10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33" fillId="0" borderId="14" xfId="0" applyNumberFormat="1" applyFont="1" applyFill="1" applyBorder="1" applyAlignment="1">
      <alignment horizontal="right" vertical="top" shrinkToFit="1"/>
    </xf>
    <xf numFmtId="4" fontId="24" fillId="0" borderId="0" xfId="0" applyNumberFormat="1" applyFont="1" applyFill="1" applyBorder="1" applyAlignment="1">
      <alignment horizontal="right" vertical="top" shrinkToFit="1"/>
    </xf>
    <xf numFmtId="4" fontId="33" fillId="0" borderId="0" xfId="0" applyNumberFormat="1" applyFont="1" applyFill="1" applyBorder="1" applyAlignment="1">
      <alignment horizontal="right" vertical="top" shrinkToFit="1"/>
    </xf>
    <xf numFmtId="4" fontId="34" fillId="0" borderId="10" xfId="0" applyNumberFormat="1" applyFont="1" applyFill="1" applyBorder="1" applyAlignment="1">
      <alignment horizontal="center" vertical="center" shrinkToFit="1"/>
    </xf>
    <xf numFmtId="49" fontId="18" fillId="0" borderId="10" xfId="25" applyFont="1" applyFill="1" applyBorder="1" applyAlignment="1" applyProtection="1">
      <alignment horizontal="center" vertical="center" shrinkToFit="1"/>
    </xf>
    <xf numFmtId="4" fontId="35" fillId="0" borderId="10" xfId="0" applyNumberFormat="1" applyFont="1" applyFill="1" applyBorder="1" applyAlignment="1">
      <alignment horizontal="center" vertical="center" shrinkToFit="1"/>
    </xf>
    <xf numFmtId="0" fontId="36" fillId="15" borderId="0" xfId="0" applyFont="1" applyFill="1"/>
    <xf numFmtId="0" fontId="25" fillId="0" borderId="10" xfId="0" applyFont="1" applyFill="1" applyBorder="1" applyAlignment="1">
      <alignment vertical="center" wrapText="1" shrinkToFit="1"/>
    </xf>
    <xf numFmtId="0" fontId="27" fillId="0" borderId="10" xfId="0" applyFont="1" applyFill="1" applyBorder="1" applyAlignment="1">
      <alignment vertical="center" wrapText="1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25" fillId="0" borderId="18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4" fontId="27" fillId="0" borderId="20" xfId="0" applyNumberFormat="1" applyFont="1" applyFill="1" applyBorder="1" applyAlignment="1">
      <alignment horizontal="center" vertical="center" shrinkToFit="1"/>
    </xf>
    <xf numFmtId="4" fontId="37" fillId="0" borderId="10" xfId="0" applyNumberFormat="1" applyFont="1" applyFill="1" applyBorder="1" applyAlignment="1">
      <alignment horizontal="right" vertical="top" shrinkToFit="1"/>
    </xf>
    <xf numFmtId="4" fontId="29" fillId="0" borderId="0" xfId="0" applyNumberFormat="1" applyFont="1" applyFill="1" applyBorder="1" applyAlignment="1">
      <alignment horizontal="right" vertical="top" shrinkToFit="1"/>
    </xf>
    <xf numFmtId="4" fontId="27" fillId="0" borderId="18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18" fillId="16" borderId="10" xfId="0" applyFont="1" applyFill="1" applyBorder="1" applyAlignment="1">
      <alignment vertical="top" wrapText="1"/>
    </xf>
    <xf numFmtId="49" fontId="18" fillId="16" borderId="10" xfId="0" applyNumberFormat="1" applyFont="1" applyFill="1" applyBorder="1" applyAlignment="1">
      <alignment horizontal="center" vertical="center" shrinkToFit="1"/>
    </xf>
    <xf numFmtId="49" fontId="27" fillId="0" borderId="10" xfId="0" applyNumberFormat="1" applyFont="1" applyFill="1" applyBorder="1" applyAlignment="1">
      <alignment horizontal="center" vertical="center" shrinkToFit="1"/>
    </xf>
    <xf numFmtId="49" fontId="38" fillId="0" borderId="10" xfId="0" applyNumberFormat="1" applyFont="1" applyFill="1" applyBorder="1" applyAlignment="1">
      <alignment horizontal="center"/>
    </xf>
    <xf numFmtId="0" fontId="38" fillId="0" borderId="0" xfId="0" applyFont="1" applyFill="1"/>
    <xf numFmtId="4" fontId="18" fillId="0" borderId="21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25" fillId="16" borderId="10" xfId="0" applyFont="1" applyFill="1" applyBorder="1" applyAlignment="1">
      <alignment vertical="top" wrapText="1"/>
    </xf>
    <xf numFmtId="0" fontId="27" fillId="16" borderId="10" xfId="0" applyFont="1" applyFill="1" applyBorder="1" applyAlignment="1">
      <alignment vertical="top" wrapText="1"/>
    </xf>
    <xf numFmtId="4" fontId="0" fillId="0" borderId="0" xfId="0" applyNumberFormat="1" applyFont="1" applyFill="1"/>
    <xf numFmtId="4" fontId="39" fillId="0" borderId="0" xfId="0" applyNumberFormat="1" applyFont="1" applyFill="1"/>
    <xf numFmtId="0" fontId="21" fillId="0" borderId="0" xfId="0" applyFont="1" applyFill="1" applyAlignment="1">
      <alignment horizontal="right"/>
    </xf>
    <xf numFmtId="0" fontId="0" fillId="0" borderId="0" xfId="0" applyAlignment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3"/>
  <sheetViews>
    <sheetView tabSelected="1" workbookViewId="0">
      <selection activeCell="B6" sqref="B6"/>
    </sheetView>
  </sheetViews>
  <sheetFormatPr defaultRowHeight="12.75" outlineLevelRow="1"/>
  <cols>
    <col min="1" max="1" width="7.140625" style="28" customWidth="1"/>
    <col min="2" max="2" width="66.28515625" style="28" customWidth="1"/>
    <col min="3" max="3" width="7.7109375" style="28" customWidth="1"/>
    <col min="4" max="4" width="13.42578125" style="28" customWidth="1"/>
    <col min="5" max="10" width="0" style="28" hidden="1" customWidth="1"/>
    <col min="11" max="11" width="16" style="28" customWidth="1"/>
    <col min="12" max="16384" width="9.140625" style="10"/>
  </cols>
  <sheetData>
    <row r="1" spans="1:11" ht="15.75">
      <c r="B1" s="10"/>
      <c r="D1" s="91" t="s">
        <v>463</v>
      </c>
      <c r="E1" s="92"/>
      <c r="F1" s="92"/>
      <c r="G1" s="92"/>
      <c r="H1" s="92"/>
      <c r="I1" s="92"/>
      <c r="J1" s="92"/>
      <c r="K1" s="92"/>
    </row>
    <row r="2" spans="1:11" ht="15.75">
      <c r="B2" s="10"/>
      <c r="C2" s="78" t="s">
        <v>464</v>
      </c>
      <c r="D2" s="78"/>
      <c r="E2" s="78"/>
      <c r="F2" s="78"/>
      <c r="G2" s="78"/>
      <c r="H2" s="78"/>
      <c r="I2" s="78"/>
      <c r="J2" s="78"/>
      <c r="K2" s="79"/>
    </row>
    <row r="3" spans="1:11" ht="15.75">
      <c r="B3" s="10"/>
      <c r="C3" s="78" t="s">
        <v>350</v>
      </c>
      <c r="D3" s="78"/>
      <c r="E3" s="78"/>
      <c r="F3" s="78"/>
      <c r="G3" s="78"/>
      <c r="H3" s="78"/>
      <c r="I3" s="78"/>
      <c r="J3" s="78"/>
      <c r="K3" s="79"/>
    </row>
    <row r="4" spans="1:11" ht="15.75">
      <c r="B4" s="10"/>
      <c r="C4" s="78" t="s">
        <v>465</v>
      </c>
      <c r="D4" s="78"/>
      <c r="E4" s="78"/>
      <c r="F4" s="78"/>
      <c r="G4" s="78"/>
      <c r="H4" s="78"/>
      <c r="I4" s="78"/>
      <c r="J4" s="78"/>
      <c r="K4" s="79"/>
    </row>
    <row r="5" spans="1:11" ht="15.75">
      <c r="B5" s="10"/>
      <c r="C5" s="78"/>
      <c r="D5" s="78"/>
      <c r="E5" s="78"/>
      <c r="F5" s="78"/>
      <c r="G5" s="78"/>
      <c r="H5" s="78"/>
      <c r="I5" s="78"/>
      <c r="J5" s="78"/>
      <c r="K5" s="79"/>
    </row>
    <row r="6" spans="1:11" ht="15.75">
      <c r="B6" s="10"/>
      <c r="C6" s="78"/>
      <c r="D6" s="78"/>
      <c r="E6" s="78"/>
      <c r="F6" s="78"/>
      <c r="G6" s="78"/>
      <c r="H6" s="78"/>
      <c r="I6" s="78"/>
      <c r="J6" s="78"/>
      <c r="K6" s="79"/>
    </row>
    <row r="8" spans="1:11" s="8" customFormat="1" ht="15.75">
      <c r="A8" s="9"/>
      <c r="B8" s="9"/>
      <c r="C8" s="9"/>
      <c r="D8" s="95" t="s">
        <v>283</v>
      </c>
      <c r="E8" s="95"/>
      <c r="F8" s="95"/>
      <c r="G8" s="95"/>
      <c r="H8" s="95"/>
      <c r="I8" s="95"/>
      <c r="J8" s="95"/>
      <c r="K8" s="95"/>
    </row>
    <row r="9" spans="1:11" s="8" customFormat="1" ht="31.5" customHeight="1">
      <c r="A9" s="9"/>
      <c r="B9" s="9"/>
      <c r="C9" s="96" t="s">
        <v>345</v>
      </c>
      <c r="D9" s="96"/>
      <c r="E9" s="96"/>
      <c r="F9" s="96"/>
      <c r="G9" s="96"/>
      <c r="H9" s="96"/>
      <c r="I9" s="96"/>
      <c r="J9" s="96"/>
      <c r="K9" s="96"/>
    </row>
    <row r="10" spans="1:11" s="8" customFormat="1" ht="16.5" customHeight="1">
      <c r="A10" s="9"/>
      <c r="B10" s="9"/>
      <c r="C10" s="50"/>
      <c r="D10" s="50"/>
      <c r="E10" s="42"/>
      <c r="F10" s="42"/>
      <c r="G10" s="9"/>
      <c r="H10" s="9"/>
      <c r="I10" s="9"/>
      <c r="J10" s="9"/>
      <c r="K10" s="48" t="s">
        <v>347</v>
      </c>
    </row>
    <row r="11" spans="1:11" s="8" customFormat="1" ht="16.5" customHeight="1">
      <c r="A11" s="9"/>
      <c r="B11" s="9"/>
      <c r="C11" s="49"/>
      <c r="D11" s="97" t="s">
        <v>346</v>
      </c>
      <c r="E11" s="92"/>
      <c r="F11" s="92"/>
      <c r="G11" s="92"/>
      <c r="H11" s="92"/>
      <c r="I11" s="92"/>
      <c r="J11" s="92"/>
      <c r="K11" s="92"/>
    </row>
    <row r="12" spans="1:11" s="8" customFormat="1" ht="20.25" customHeight="1">
      <c r="A12" s="93" t="s">
        <v>71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37.5" customHeight="1">
      <c r="A13" s="94" t="s">
        <v>131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>
      <c r="B14" s="11"/>
      <c r="C14" s="11"/>
      <c r="D14" s="11"/>
      <c r="E14" s="43"/>
      <c r="F14" s="43"/>
      <c r="G14" s="43"/>
      <c r="H14" s="43"/>
      <c r="I14" s="43"/>
      <c r="J14" s="43"/>
      <c r="K14" s="31" t="s">
        <v>130</v>
      </c>
    </row>
    <row r="15" spans="1:11" ht="32.25" customHeight="1">
      <c r="A15" s="36" t="s">
        <v>72</v>
      </c>
      <c r="B15" s="12" t="s">
        <v>73</v>
      </c>
      <c r="C15" s="12" t="s">
        <v>74</v>
      </c>
      <c r="D15" s="12" t="s">
        <v>0</v>
      </c>
      <c r="E15" s="44" t="s">
        <v>75</v>
      </c>
      <c r="F15" s="45" t="s">
        <v>75</v>
      </c>
      <c r="G15" s="45" t="s">
        <v>75</v>
      </c>
      <c r="H15" s="45" t="s">
        <v>75</v>
      </c>
      <c r="I15" s="45" t="s">
        <v>75</v>
      </c>
      <c r="J15" s="45" t="s">
        <v>75</v>
      </c>
      <c r="K15" s="12" t="s">
        <v>127</v>
      </c>
    </row>
    <row r="16" spans="1:11" ht="31.5" customHeight="1" outlineLevel="1">
      <c r="A16" s="74">
        <v>1</v>
      </c>
      <c r="B16" s="18" t="s">
        <v>132</v>
      </c>
      <c r="C16" s="17"/>
      <c r="D16" s="19" t="s">
        <v>44</v>
      </c>
      <c r="E16" s="46"/>
      <c r="F16" s="46"/>
      <c r="G16" s="46"/>
      <c r="H16" s="46"/>
      <c r="I16" s="46"/>
      <c r="J16" s="46"/>
      <c r="K16" s="33">
        <f>K17</f>
        <v>20490872.199999999</v>
      </c>
    </row>
    <row r="17" spans="1:11" ht="28.5" customHeight="1" outlineLevel="1">
      <c r="A17" s="34" t="s">
        <v>300</v>
      </c>
      <c r="B17" s="14" t="s">
        <v>77</v>
      </c>
      <c r="C17" s="15"/>
      <c r="D17" s="15" t="s">
        <v>78</v>
      </c>
      <c r="E17" s="46"/>
      <c r="F17" s="46"/>
      <c r="G17" s="46"/>
      <c r="H17" s="46"/>
      <c r="I17" s="46"/>
      <c r="J17" s="46"/>
      <c r="K17" s="51">
        <f>K18+K19+K20+K21+K23+K24+K22</f>
        <v>20490872.199999999</v>
      </c>
    </row>
    <row r="18" spans="1:11" ht="20.25" customHeight="1" outlineLevel="1">
      <c r="A18" s="38"/>
      <c r="B18" s="5" t="s">
        <v>4</v>
      </c>
      <c r="C18" s="17" t="s">
        <v>68</v>
      </c>
      <c r="D18" s="17" t="s">
        <v>45</v>
      </c>
      <c r="E18" s="46"/>
      <c r="F18" s="46"/>
      <c r="G18" s="46"/>
      <c r="H18" s="46"/>
      <c r="I18" s="46"/>
      <c r="J18" s="46"/>
      <c r="K18" s="53">
        <v>416000</v>
      </c>
    </row>
    <row r="19" spans="1:11" ht="20.25" customHeight="1" outlineLevel="1">
      <c r="A19" s="38"/>
      <c r="B19" s="5" t="s">
        <v>4</v>
      </c>
      <c r="C19" s="17" t="s">
        <v>69</v>
      </c>
      <c r="D19" s="17" t="s">
        <v>45</v>
      </c>
      <c r="E19" s="46"/>
      <c r="F19" s="46"/>
      <c r="G19" s="46"/>
      <c r="H19" s="46"/>
      <c r="I19" s="46"/>
      <c r="J19" s="46"/>
      <c r="K19" s="53">
        <v>520000</v>
      </c>
    </row>
    <row r="20" spans="1:11" s="28" customFormat="1" ht="31.5" customHeight="1" outlineLevel="1">
      <c r="A20" s="38"/>
      <c r="B20" s="6" t="s">
        <v>133</v>
      </c>
      <c r="C20" s="17" t="s">
        <v>68</v>
      </c>
      <c r="D20" s="1" t="s">
        <v>134</v>
      </c>
      <c r="E20" s="3">
        <v>98</v>
      </c>
      <c r="F20" s="46"/>
      <c r="G20" s="46"/>
      <c r="H20" s="46"/>
      <c r="I20" s="46"/>
      <c r="J20" s="46"/>
      <c r="K20" s="63">
        <v>155192</v>
      </c>
    </row>
    <row r="21" spans="1:11" ht="33" customHeight="1" outlineLevel="1">
      <c r="A21" s="38"/>
      <c r="B21" s="5" t="s">
        <v>135</v>
      </c>
      <c r="C21" s="17" t="s">
        <v>68</v>
      </c>
      <c r="D21" s="17" t="s">
        <v>136</v>
      </c>
      <c r="E21" s="46"/>
      <c r="F21" s="46"/>
      <c r="G21" s="46"/>
      <c r="H21" s="46"/>
      <c r="I21" s="46"/>
      <c r="J21" s="46"/>
      <c r="K21" s="53">
        <v>2943306.2</v>
      </c>
    </row>
    <row r="22" spans="1:11" ht="33" customHeight="1" outlineLevel="1">
      <c r="A22" s="38"/>
      <c r="B22" s="5" t="s">
        <v>351</v>
      </c>
      <c r="C22" s="17" t="s">
        <v>68</v>
      </c>
      <c r="D22" s="17" t="s">
        <v>352</v>
      </c>
      <c r="E22" s="46"/>
      <c r="F22" s="46"/>
      <c r="G22" s="46"/>
      <c r="H22" s="46"/>
      <c r="I22" s="46"/>
      <c r="J22" s="46"/>
      <c r="K22" s="53">
        <v>91031</v>
      </c>
    </row>
    <row r="23" spans="1:11" ht="29.25" customHeight="1" outlineLevel="1">
      <c r="A23" s="38"/>
      <c r="B23" s="5" t="s">
        <v>137</v>
      </c>
      <c r="C23" s="17" t="s">
        <v>68</v>
      </c>
      <c r="D23" s="17" t="s">
        <v>138</v>
      </c>
      <c r="E23" s="46"/>
      <c r="F23" s="46"/>
      <c r="G23" s="46"/>
      <c r="H23" s="46"/>
      <c r="I23" s="46"/>
      <c r="J23" s="46"/>
      <c r="K23" s="53">
        <v>15952000</v>
      </c>
    </row>
    <row r="24" spans="1:11" ht="29.25" customHeight="1" outlineLevel="1">
      <c r="A24" s="38"/>
      <c r="B24" s="5" t="s">
        <v>353</v>
      </c>
      <c r="C24" s="17" t="s">
        <v>68</v>
      </c>
      <c r="D24" s="17" t="s">
        <v>354</v>
      </c>
      <c r="E24" s="46"/>
      <c r="F24" s="46"/>
      <c r="G24" s="46"/>
      <c r="H24" s="46"/>
      <c r="I24" s="46"/>
      <c r="J24" s="46"/>
      <c r="K24" s="53">
        <v>413343</v>
      </c>
    </row>
    <row r="25" spans="1:11" ht="29.25" customHeight="1" outlineLevel="1">
      <c r="A25" s="74">
        <v>2</v>
      </c>
      <c r="B25" s="13" t="s">
        <v>139</v>
      </c>
      <c r="C25" s="17"/>
      <c r="D25" s="19" t="s">
        <v>344</v>
      </c>
      <c r="E25" s="46"/>
      <c r="F25" s="46"/>
      <c r="G25" s="46"/>
      <c r="H25" s="46"/>
      <c r="I25" s="46"/>
      <c r="J25" s="46"/>
      <c r="K25" s="52">
        <f>K26</f>
        <v>113000</v>
      </c>
    </row>
    <row r="26" spans="1:11" s="28" customFormat="1" ht="38.25" customHeight="1" outlineLevel="1">
      <c r="A26" s="34" t="s">
        <v>76</v>
      </c>
      <c r="B26" s="21" t="s">
        <v>141</v>
      </c>
      <c r="C26" s="15" t="s">
        <v>68</v>
      </c>
      <c r="D26" s="15" t="s">
        <v>142</v>
      </c>
      <c r="E26" s="51">
        <f>E27</f>
        <v>0</v>
      </c>
      <c r="F26" s="46"/>
      <c r="G26" s="46"/>
      <c r="H26" s="46"/>
      <c r="I26" s="46"/>
      <c r="J26" s="46"/>
      <c r="K26" s="65">
        <f>K27</f>
        <v>113000</v>
      </c>
    </row>
    <row r="27" spans="1:11" ht="23.25" customHeight="1" outlineLevel="1">
      <c r="A27" s="38"/>
      <c r="B27" s="5" t="s">
        <v>143</v>
      </c>
      <c r="C27" s="17" t="s">
        <v>68</v>
      </c>
      <c r="D27" s="17" t="s">
        <v>144</v>
      </c>
      <c r="E27" s="46"/>
      <c r="F27" s="46"/>
      <c r="G27" s="46"/>
      <c r="H27" s="46"/>
      <c r="I27" s="46"/>
      <c r="J27" s="46"/>
      <c r="K27" s="53">
        <v>113000</v>
      </c>
    </row>
    <row r="28" spans="1:11" ht="27" customHeight="1" outlineLevel="1">
      <c r="A28" s="74">
        <v>3</v>
      </c>
      <c r="B28" s="13" t="s">
        <v>355</v>
      </c>
      <c r="C28" s="19"/>
      <c r="D28" s="19" t="s">
        <v>285</v>
      </c>
      <c r="E28" s="71"/>
      <c r="F28" s="47"/>
      <c r="G28" s="47"/>
      <c r="H28" s="47"/>
      <c r="I28" s="47"/>
      <c r="J28" s="47"/>
      <c r="K28" s="66">
        <f>K29</f>
        <v>200000</v>
      </c>
    </row>
    <row r="29" spans="1:11" ht="31.5" customHeight="1" outlineLevel="1">
      <c r="A29" s="34" t="s">
        <v>140</v>
      </c>
      <c r="B29" s="14" t="s">
        <v>348</v>
      </c>
      <c r="C29" s="15" t="s">
        <v>68</v>
      </c>
      <c r="D29" s="15" t="s">
        <v>286</v>
      </c>
      <c r="E29" s="56"/>
      <c r="F29" s="54"/>
      <c r="G29" s="54"/>
      <c r="H29" s="54"/>
      <c r="I29" s="54"/>
      <c r="J29" s="54"/>
      <c r="K29" s="72">
        <f>K30</f>
        <v>200000</v>
      </c>
    </row>
    <row r="30" spans="1:11" ht="32.25" customHeight="1" outlineLevel="1">
      <c r="A30" s="38"/>
      <c r="B30" s="5" t="s">
        <v>284</v>
      </c>
      <c r="C30" s="17" t="s">
        <v>68</v>
      </c>
      <c r="D30" s="17" t="s">
        <v>287</v>
      </c>
      <c r="E30" s="55"/>
      <c r="F30" s="46"/>
      <c r="G30" s="46"/>
      <c r="H30" s="46"/>
      <c r="I30" s="46"/>
      <c r="J30" s="46"/>
      <c r="K30" s="63">
        <v>200000</v>
      </c>
    </row>
    <row r="31" spans="1:11" s="28" customFormat="1" ht="44.25" customHeight="1" outlineLevel="1">
      <c r="A31" s="74">
        <v>4</v>
      </c>
      <c r="B31" s="13" t="s">
        <v>151</v>
      </c>
      <c r="C31" s="19"/>
      <c r="D31" s="19" t="s">
        <v>145</v>
      </c>
      <c r="E31" s="52" t="e">
        <f>E32</f>
        <v>#REF!</v>
      </c>
      <c r="F31" s="46"/>
      <c r="G31" s="46"/>
      <c r="H31" s="46"/>
      <c r="I31" s="46"/>
      <c r="J31" s="46"/>
      <c r="K31" s="66">
        <f>K32</f>
        <v>1790000</v>
      </c>
    </row>
    <row r="32" spans="1:11" s="28" customFormat="1" ht="39.75" customHeight="1" outlineLevel="1">
      <c r="A32" s="34" t="s">
        <v>301</v>
      </c>
      <c r="B32" s="21" t="s">
        <v>147</v>
      </c>
      <c r="C32" s="15" t="s">
        <v>68</v>
      </c>
      <c r="D32" s="15" t="s">
        <v>148</v>
      </c>
      <c r="E32" s="51" t="e">
        <f>E33+#REF!</f>
        <v>#REF!</v>
      </c>
      <c r="F32" s="46"/>
      <c r="G32" s="46"/>
      <c r="H32" s="46"/>
      <c r="I32" s="46"/>
      <c r="J32" s="46"/>
      <c r="K32" s="67">
        <f>K33</f>
        <v>1790000</v>
      </c>
    </row>
    <row r="33" spans="1:11" s="28" customFormat="1" ht="39.75" customHeight="1" outlineLevel="1">
      <c r="A33" s="38"/>
      <c r="B33" s="6" t="s">
        <v>149</v>
      </c>
      <c r="C33" s="17" t="s">
        <v>68</v>
      </c>
      <c r="D33" s="17" t="s">
        <v>150</v>
      </c>
      <c r="E33" s="53">
        <v>1912.51</v>
      </c>
      <c r="F33" s="46"/>
      <c r="G33" s="46"/>
      <c r="H33" s="46"/>
      <c r="I33" s="46"/>
      <c r="J33" s="46"/>
      <c r="K33" s="64">
        <v>1790000</v>
      </c>
    </row>
    <row r="34" spans="1:11" ht="32.25" customHeight="1" outlineLevel="1">
      <c r="A34" s="74">
        <v>5</v>
      </c>
      <c r="B34" s="20" t="s">
        <v>152</v>
      </c>
      <c r="C34" s="19"/>
      <c r="D34" s="19" t="s">
        <v>10</v>
      </c>
      <c r="E34" s="46"/>
      <c r="F34" s="46"/>
      <c r="G34" s="46"/>
      <c r="H34" s="46"/>
      <c r="I34" s="46"/>
      <c r="J34" s="46"/>
      <c r="K34" s="52">
        <f>K35</f>
        <v>39806443.370000005</v>
      </c>
    </row>
    <row r="35" spans="1:11" ht="32.25" customHeight="1" outlineLevel="1">
      <c r="A35" s="34" t="s">
        <v>146</v>
      </c>
      <c r="B35" s="21" t="s">
        <v>80</v>
      </c>
      <c r="C35" s="15" t="s">
        <v>68</v>
      </c>
      <c r="D35" s="15" t="s">
        <v>81</v>
      </c>
      <c r="E35" s="46"/>
      <c r="F35" s="46"/>
      <c r="G35" s="46"/>
      <c r="H35" s="46"/>
      <c r="I35" s="46"/>
      <c r="J35" s="46"/>
      <c r="K35" s="51">
        <f>K36+K37+K39+K38+K40</f>
        <v>39806443.370000005</v>
      </c>
    </row>
    <row r="36" spans="1:11" ht="18" customHeight="1" outlineLevel="1">
      <c r="A36" s="38"/>
      <c r="B36" s="6" t="s">
        <v>82</v>
      </c>
      <c r="C36" s="17" t="s">
        <v>68</v>
      </c>
      <c r="D36" s="17" t="s">
        <v>11</v>
      </c>
      <c r="E36" s="46"/>
      <c r="F36" s="46"/>
      <c r="G36" s="46"/>
      <c r="H36" s="46"/>
      <c r="I36" s="46"/>
      <c r="J36" s="46"/>
      <c r="K36" s="53">
        <v>6784119</v>
      </c>
    </row>
    <row r="37" spans="1:11" ht="65.25" customHeight="1" outlineLevel="1">
      <c r="A37" s="38"/>
      <c r="B37" s="6" t="s">
        <v>153</v>
      </c>
      <c r="C37" s="17" t="s">
        <v>68</v>
      </c>
      <c r="D37" s="17" t="s">
        <v>154</v>
      </c>
      <c r="E37" s="46"/>
      <c r="F37" s="46"/>
      <c r="G37" s="46"/>
      <c r="H37" s="46"/>
      <c r="I37" s="46"/>
      <c r="J37" s="46"/>
      <c r="K37" s="53">
        <v>27644743.370000001</v>
      </c>
    </row>
    <row r="38" spans="1:11" ht="65.25" customHeight="1" outlineLevel="1">
      <c r="A38" s="38"/>
      <c r="B38" s="6" t="s">
        <v>357</v>
      </c>
      <c r="C38" s="17" t="s">
        <v>68</v>
      </c>
      <c r="D38" s="17" t="s">
        <v>356</v>
      </c>
      <c r="E38" s="46"/>
      <c r="F38" s="46"/>
      <c r="G38" s="46"/>
      <c r="H38" s="46"/>
      <c r="I38" s="46"/>
      <c r="J38" s="46"/>
      <c r="K38" s="53">
        <v>222942</v>
      </c>
    </row>
    <row r="39" spans="1:11" ht="28.5" customHeight="1" outlineLevel="1">
      <c r="A39" s="38"/>
      <c r="B39" s="6" t="s">
        <v>155</v>
      </c>
      <c r="C39" s="17" t="s">
        <v>68</v>
      </c>
      <c r="D39" s="17" t="s">
        <v>156</v>
      </c>
      <c r="E39" s="46"/>
      <c r="F39" s="46"/>
      <c r="G39" s="46"/>
      <c r="H39" s="46"/>
      <c r="I39" s="46"/>
      <c r="J39" s="46"/>
      <c r="K39" s="53">
        <v>5000000</v>
      </c>
    </row>
    <row r="40" spans="1:11" ht="28.5" customHeight="1" outlineLevel="1">
      <c r="A40" s="38"/>
      <c r="B40" s="6" t="s">
        <v>358</v>
      </c>
      <c r="C40" s="17" t="s">
        <v>68</v>
      </c>
      <c r="D40" s="17" t="s">
        <v>359</v>
      </c>
      <c r="E40" s="46"/>
      <c r="F40" s="46"/>
      <c r="G40" s="46"/>
      <c r="H40" s="46"/>
      <c r="I40" s="46"/>
      <c r="J40" s="46"/>
      <c r="K40" s="53">
        <v>154639</v>
      </c>
    </row>
    <row r="41" spans="1:11" ht="40.5" customHeight="1" outlineLevel="1">
      <c r="A41" s="74">
        <v>6</v>
      </c>
      <c r="B41" s="37" t="s">
        <v>157</v>
      </c>
      <c r="C41" s="19"/>
      <c r="D41" s="19" t="s">
        <v>12</v>
      </c>
      <c r="E41" s="46"/>
      <c r="F41" s="46"/>
      <c r="G41" s="46"/>
      <c r="H41" s="46"/>
      <c r="I41" s="46"/>
      <c r="J41" s="46"/>
      <c r="K41" s="52">
        <f>K51+K42+K48</f>
        <v>183925832.5</v>
      </c>
    </row>
    <row r="42" spans="1:11" ht="28.5" customHeight="1" outlineLevel="1">
      <c r="A42" s="38" t="s">
        <v>302</v>
      </c>
      <c r="B42" s="39" t="s">
        <v>158</v>
      </c>
      <c r="C42" s="17" t="s">
        <v>68</v>
      </c>
      <c r="D42" s="17" t="s">
        <v>13</v>
      </c>
      <c r="E42" s="46"/>
      <c r="F42" s="46"/>
      <c r="G42" s="46"/>
      <c r="H42" s="46"/>
      <c r="I42" s="46"/>
      <c r="J42" s="46"/>
      <c r="K42" s="53">
        <f>K43</f>
        <v>158839335</v>
      </c>
    </row>
    <row r="43" spans="1:11" ht="33" customHeight="1" outlineLevel="1">
      <c r="A43" s="34" t="s">
        <v>79</v>
      </c>
      <c r="B43" s="35" t="s">
        <v>84</v>
      </c>
      <c r="C43" s="15" t="s">
        <v>68</v>
      </c>
      <c r="D43" s="15" t="s">
        <v>85</v>
      </c>
      <c r="E43" s="46"/>
      <c r="F43" s="46"/>
      <c r="G43" s="46"/>
      <c r="H43" s="46"/>
      <c r="I43" s="46"/>
      <c r="J43" s="46"/>
      <c r="K43" s="51">
        <f>K45+K44+K46+K47</f>
        <v>158839335</v>
      </c>
    </row>
    <row r="44" spans="1:11" ht="33" customHeight="1" outlineLevel="1">
      <c r="A44" s="34"/>
      <c r="B44" s="40" t="s">
        <v>57</v>
      </c>
      <c r="C44" s="17" t="s">
        <v>68</v>
      </c>
      <c r="D44" s="17" t="s">
        <v>51</v>
      </c>
      <c r="E44" s="46"/>
      <c r="F44" s="46"/>
      <c r="G44" s="46"/>
      <c r="H44" s="46"/>
      <c r="I44" s="46"/>
      <c r="J44" s="46"/>
      <c r="K44" s="68">
        <v>2558020</v>
      </c>
    </row>
    <row r="45" spans="1:11" ht="28.5" customHeight="1" outlineLevel="1">
      <c r="A45" s="74"/>
      <c r="B45" s="5" t="s">
        <v>159</v>
      </c>
      <c r="C45" s="17" t="s">
        <v>68</v>
      </c>
      <c r="D45" s="1" t="s">
        <v>128</v>
      </c>
      <c r="E45" s="46"/>
      <c r="F45" s="46"/>
      <c r="G45" s="46"/>
      <c r="H45" s="46"/>
      <c r="I45" s="46"/>
      <c r="J45" s="46"/>
      <c r="K45" s="68">
        <v>3067500</v>
      </c>
    </row>
    <row r="46" spans="1:11" ht="28.5" customHeight="1" outlineLevel="1">
      <c r="A46" s="74"/>
      <c r="B46" s="5" t="s">
        <v>160</v>
      </c>
      <c r="C46" s="17" t="s">
        <v>68</v>
      </c>
      <c r="D46" s="1" t="s">
        <v>161</v>
      </c>
      <c r="E46" s="46"/>
      <c r="F46" s="46"/>
      <c r="G46" s="46"/>
      <c r="H46" s="46"/>
      <c r="I46" s="46"/>
      <c r="J46" s="46"/>
      <c r="K46" s="68">
        <v>151696845</v>
      </c>
    </row>
    <row r="47" spans="1:11" ht="28.5" customHeight="1" outlineLevel="1">
      <c r="A47" s="74"/>
      <c r="B47" s="5" t="s">
        <v>360</v>
      </c>
      <c r="C47" s="17" t="s">
        <v>68</v>
      </c>
      <c r="D47" s="1" t="s">
        <v>361</v>
      </c>
      <c r="E47" s="46"/>
      <c r="F47" s="46"/>
      <c r="G47" s="46"/>
      <c r="H47" s="46"/>
      <c r="I47" s="46"/>
      <c r="J47" s="46"/>
      <c r="K47" s="68">
        <v>1516970</v>
      </c>
    </row>
    <row r="48" spans="1:11" ht="45.75" customHeight="1" outlineLevel="1">
      <c r="A48" s="38" t="s">
        <v>303</v>
      </c>
      <c r="B48" s="40" t="s">
        <v>288</v>
      </c>
      <c r="C48" s="17" t="s">
        <v>68</v>
      </c>
      <c r="D48" s="17" t="s">
        <v>289</v>
      </c>
      <c r="E48" s="46"/>
      <c r="F48" s="46"/>
      <c r="G48" s="46"/>
      <c r="H48" s="46"/>
      <c r="I48" s="46"/>
      <c r="J48" s="46"/>
      <c r="K48" s="53">
        <f>K49</f>
        <v>24070737</v>
      </c>
    </row>
    <row r="49" spans="1:11" ht="47.25" customHeight="1" outlineLevel="1">
      <c r="A49" s="73" t="s">
        <v>304</v>
      </c>
      <c r="B49" s="35" t="s">
        <v>290</v>
      </c>
      <c r="C49" s="15" t="s">
        <v>68</v>
      </c>
      <c r="D49" s="15" t="s">
        <v>291</v>
      </c>
      <c r="E49" s="54"/>
      <c r="F49" s="54"/>
      <c r="G49" s="54"/>
      <c r="H49" s="54"/>
      <c r="I49" s="54"/>
      <c r="J49" s="54"/>
      <c r="K49" s="51">
        <f>K50</f>
        <v>24070737</v>
      </c>
    </row>
    <row r="50" spans="1:11" ht="42" customHeight="1" outlineLevel="1">
      <c r="A50" s="75"/>
      <c r="B50" s="40" t="s">
        <v>292</v>
      </c>
      <c r="C50" s="17" t="s">
        <v>68</v>
      </c>
      <c r="D50" s="17" t="s">
        <v>293</v>
      </c>
      <c r="E50" s="46"/>
      <c r="F50" s="46"/>
      <c r="G50" s="46"/>
      <c r="H50" s="46"/>
      <c r="I50" s="46"/>
      <c r="J50" s="46"/>
      <c r="K50" s="53">
        <v>24070737</v>
      </c>
    </row>
    <row r="51" spans="1:11" ht="45" customHeight="1" outlineLevel="1">
      <c r="A51" s="38" t="s">
        <v>305</v>
      </c>
      <c r="B51" s="40" t="s">
        <v>162</v>
      </c>
      <c r="C51" s="17" t="s">
        <v>68</v>
      </c>
      <c r="D51" s="17" t="s">
        <v>52</v>
      </c>
      <c r="E51" s="46"/>
      <c r="F51" s="46"/>
      <c r="G51" s="46"/>
      <c r="H51" s="46"/>
      <c r="I51" s="46"/>
      <c r="J51" s="46"/>
      <c r="K51" s="53">
        <f>K52+K53</f>
        <v>1015760.5</v>
      </c>
    </row>
    <row r="52" spans="1:11" ht="23.25" customHeight="1" outlineLevel="1">
      <c r="A52" s="75"/>
      <c r="B52" s="40" t="s">
        <v>163</v>
      </c>
      <c r="C52" s="17" t="s">
        <v>68</v>
      </c>
      <c r="D52" s="17" t="s">
        <v>164</v>
      </c>
      <c r="E52" s="46"/>
      <c r="F52" s="46"/>
      <c r="G52" s="46"/>
      <c r="H52" s="46"/>
      <c r="I52" s="46"/>
      <c r="J52" s="46"/>
      <c r="K52" s="53">
        <v>950000.5</v>
      </c>
    </row>
    <row r="53" spans="1:11" ht="23.25" customHeight="1" outlineLevel="1">
      <c r="A53" s="75"/>
      <c r="B53" s="40" t="s">
        <v>165</v>
      </c>
      <c r="C53" s="17" t="s">
        <v>68</v>
      </c>
      <c r="D53" s="17" t="s">
        <v>166</v>
      </c>
      <c r="E53" s="46"/>
      <c r="F53" s="46"/>
      <c r="G53" s="46"/>
      <c r="H53" s="46"/>
      <c r="I53" s="46"/>
      <c r="J53" s="46"/>
      <c r="K53" s="53">
        <v>65760</v>
      </c>
    </row>
    <row r="54" spans="1:11" ht="33" customHeight="1" outlineLevel="1">
      <c r="A54" s="74">
        <v>7</v>
      </c>
      <c r="B54" s="13" t="s">
        <v>167</v>
      </c>
      <c r="C54" s="19"/>
      <c r="D54" s="19" t="s">
        <v>8</v>
      </c>
      <c r="E54" s="46"/>
      <c r="F54" s="46"/>
      <c r="G54" s="46"/>
      <c r="H54" s="46"/>
      <c r="I54" s="46"/>
      <c r="J54" s="46"/>
      <c r="K54" s="52">
        <f>K57+K55</f>
        <v>5423060</v>
      </c>
    </row>
    <row r="55" spans="1:11" ht="18" customHeight="1" outlineLevel="1">
      <c r="A55" s="38" t="s">
        <v>83</v>
      </c>
      <c r="B55" s="5" t="s">
        <v>362</v>
      </c>
      <c r="C55" s="17" t="s">
        <v>68</v>
      </c>
      <c r="D55" s="17" t="s">
        <v>169</v>
      </c>
      <c r="E55" s="46"/>
      <c r="F55" s="46"/>
      <c r="G55" s="46"/>
      <c r="H55" s="46"/>
      <c r="I55" s="46"/>
      <c r="J55" s="46"/>
      <c r="K55" s="53">
        <f>K56</f>
        <v>2124760</v>
      </c>
    </row>
    <row r="56" spans="1:11" ht="33" customHeight="1" outlineLevel="1">
      <c r="A56" s="74"/>
      <c r="B56" s="5" t="s">
        <v>170</v>
      </c>
      <c r="C56" s="17" t="s">
        <v>68</v>
      </c>
      <c r="D56" s="17" t="s">
        <v>171</v>
      </c>
      <c r="E56" s="46"/>
      <c r="F56" s="46"/>
      <c r="G56" s="46"/>
      <c r="H56" s="46"/>
      <c r="I56" s="46"/>
      <c r="J56" s="46"/>
      <c r="K56" s="53">
        <v>2124760</v>
      </c>
    </row>
    <row r="57" spans="1:11" ht="29.85" customHeight="1" outlineLevel="1">
      <c r="A57" s="38" t="s">
        <v>306</v>
      </c>
      <c r="B57" s="2" t="s">
        <v>168</v>
      </c>
      <c r="C57" s="17" t="s">
        <v>68</v>
      </c>
      <c r="D57" s="17" t="s">
        <v>62</v>
      </c>
      <c r="E57" s="46"/>
      <c r="F57" s="46"/>
      <c r="G57" s="46"/>
      <c r="H57" s="46"/>
      <c r="I57" s="46"/>
      <c r="J57" s="46"/>
      <c r="K57" s="53">
        <f>K58</f>
        <v>3298300</v>
      </c>
    </row>
    <row r="58" spans="1:11" ht="27.75" customHeight="1" outlineLevel="1">
      <c r="A58" s="38"/>
      <c r="B58" s="6" t="s">
        <v>5</v>
      </c>
      <c r="C58" s="17" t="s">
        <v>68</v>
      </c>
      <c r="D58" s="17" t="s">
        <v>63</v>
      </c>
      <c r="E58" s="46"/>
      <c r="F58" s="46"/>
      <c r="G58" s="46"/>
      <c r="H58" s="46"/>
      <c r="I58" s="46"/>
      <c r="J58" s="46"/>
      <c r="K58" s="53">
        <v>3298300</v>
      </c>
    </row>
    <row r="59" spans="1:11" ht="36" customHeight="1" outlineLevel="1">
      <c r="A59" s="74">
        <v>8</v>
      </c>
      <c r="B59" s="37" t="s">
        <v>172</v>
      </c>
      <c r="C59" s="19"/>
      <c r="D59" s="19" t="s">
        <v>30</v>
      </c>
      <c r="E59" s="46"/>
      <c r="F59" s="46"/>
      <c r="G59" s="46"/>
      <c r="H59" s="46"/>
      <c r="I59" s="46"/>
      <c r="J59" s="46"/>
      <c r="K59" s="52">
        <f>K60+K76+K85+K107+K100+K103+K113</f>
        <v>69521282.25999999</v>
      </c>
    </row>
    <row r="60" spans="1:11" ht="27.75" customHeight="1" outlineLevel="1">
      <c r="A60" s="38" t="s">
        <v>307</v>
      </c>
      <c r="B60" s="4" t="s">
        <v>36</v>
      </c>
      <c r="C60" s="17" t="s">
        <v>70</v>
      </c>
      <c r="D60" s="17" t="s">
        <v>89</v>
      </c>
      <c r="E60" s="46"/>
      <c r="F60" s="46"/>
      <c r="G60" s="46"/>
      <c r="H60" s="46"/>
      <c r="I60" s="46"/>
      <c r="J60" s="46"/>
      <c r="K60" s="68">
        <f>K61+K69+K71</f>
        <v>36803327.329999998</v>
      </c>
    </row>
    <row r="61" spans="1:11" ht="21.75" customHeight="1" outlineLevel="1">
      <c r="A61" s="34" t="s">
        <v>308</v>
      </c>
      <c r="B61" s="35" t="s">
        <v>91</v>
      </c>
      <c r="C61" s="15" t="s">
        <v>70</v>
      </c>
      <c r="D61" s="15" t="s">
        <v>92</v>
      </c>
      <c r="E61" s="46"/>
      <c r="F61" s="46"/>
      <c r="G61" s="46"/>
      <c r="H61" s="46"/>
      <c r="I61" s="46"/>
      <c r="J61" s="46"/>
      <c r="K61" s="51">
        <f>K62+K63+K64+K65+K66+K67+K68</f>
        <v>22667453</v>
      </c>
    </row>
    <row r="62" spans="1:11" ht="27.75" customHeight="1" outlineLevel="1">
      <c r="A62" s="38"/>
      <c r="B62" s="5" t="s">
        <v>37</v>
      </c>
      <c r="C62" s="17" t="s">
        <v>70</v>
      </c>
      <c r="D62" s="17" t="s">
        <v>38</v>
      </c>
      <c r="E62" s="46"/>
      <c r="F62" s="46"/>
      <c r="G62" s="46"/>
      <c r="H62" s="46"/>
      <c r="I62" s="46"/>
      <c r="J62" s="46"/>
      <c r="K62" s="53">
        <v>6767208</v>
      </c>
    </row>
    <row r="63" spans="1:11" ht="27.75" customHeight="1" outlineLevel="1">
      <c r="A63" s="38"/>
      <c r="B63" s="5" t="s">
        <v>173</v>
      </c>
      <c r="C63" s="17" t="s">
        <v>70</v>
      </c>
      <c r="D63" s="17" t="s">
        <v>174</v>
      </c>
      <c r="E63" s="46"/>
      <c r="F63" s="46"/>
      <c r="G63" s="46"/>
      <c r="H63" s="46"/>
      <c r="I63" s="46"/>
      <c r="J63" s="46"/>
      <c r="K63" s="53">
        <v>8742940</v>
      </c>
    </row>
    <row r="64" spans="1:11" ht="27.75" customHeight="1" outlineLevel="1">
      <c r="A64" s="38"/>
      <c r="B64" s="5" t="s">
        <v>175</v>
      </c>
      <c r="C64" s="17" t="s">
        <v>70</v>
      </c>
      <c r="D64" s="17" t="s">
        <v>176</v>
      </c>
      <c r="E64" s="46"/>
      <c r="F64" s="46"/>
      <c r="G64" s="46"/>
      <c r="H64" s="46"/>
      <c r="I64" s="46"/>
      <c r="J64" s="46"/>
      <c r="K64" s="53">
        <v>5730000</v>
      </c>
    </row>
    <row r="65" spans="1:11" ht="27.75" customHeight="1" outlineLevel="1">
      <c r="A65" s="38"/>
      <c r="B65" s="5" t="s">
        <v>177</v>
      </c>
      <c r="C65" s="17" t="s">
        <v>70</v>
      </c>
      <c r="D65" s="17" t="s">
        <v>178</v>
      </c>
      <c r="E65" s="46"/>
      <c r="F65" s="46"/>
      <c r="G65" s="46"/>
      <c r="H65" s="46"/>
      <c r="I65" s="46"/>
      <c r="J65" s="46"/>
      <c r="K65" s="53">
        <v>602000</v>
      </c>
    </row>
    <row r="66" spans="1:11" ht="19.5" customHeight="1" outlineLevel="1">
      <c r="A66" s="38"/>
      <c r="B66" s="5" t="s">
        <v>207</v>
      </c>
      <c r="C66" s="17" t="s">
        <v>70</v>
      </c>
      <c r="D66" s="17" t="s">
        <v>206</v>
      </c>
      <c r="E66" s="46"/>
      <c r="F66" s="46"/>
      <c r="G66" s="46"/>
      <c r="H66" s="46"/>
      <c r="I66" s="46"/>
      <c r="J66" s="46"/>
      <c r="K66" s="53">
        <v>800000</v>
      </c>
    </row>
    <row r="67" spans="1:11" ht="29.25" customHeight="1" outlineLevel="1">
      <c r="A67" s="38"/>
      <c r="B67" s="5" t="s">
        <v>363</v>
      </c>
      <c r="C67" s="17" t="s">
        <v>70</v>
      </c>
      <c r="D67" s="1" t="s">
        <v>365</v>
      </c>
      <c r="E67" s="46"/>
      <c r="F67" s="46"/>
      <c r="G67" s="46"/>
      <c r="H67" s="46"/>
      <c r="I67" s="46"/>
      <c r="J67" s="46"/>
      <c r="K67" s="53">
        <v>24545</v>
      </c>
    </row>
    <row r="68" spans="1:11" ht="32.25" customHeight="1" outlineLevel="1">
      <c r="A68" s="38"/>
      <c r="B68" s="80" t="s">
        <v>364</v>
      </c>
      <c r="C68" s="17" t="s">
        <v>70</v>
      </c>
      <c r="D68" s="81" t="s">
        <v>366</v>
      </c>
      <c r="E68" s="46"/>
      <c r="F68" s="46"/>
      <c r="G68" s="46"/>
      <c r="H68" s="46"/>
      <c r="I68" s="46"/>
      <c r="J68" s="46"/>
      <c r="K68" s="53">
        <v>760</v>
      </c>
    </row>
    <row r="69" spans="1:11" ht="40.5" customHeight="1" outlineLevel="1">
      <c r="A69" s="34" t="s">
        <v>309</v>
      </c>
      <c r="B69" s="14" t="s">
        <v>179</v>
      </c>
      <c r="C69" s="17" t="s">
        <v>70</v>
      </c>
      <c r="D69" s="15" t="s">
        <v>180</v>
      </c>
      <c r="E69" s="54"/>
      <c r="F69" s="54"/>
      <c r="G69" s="54"/>
      <c r="H69" s="54"/>
      <c r="I69" s="54"/>
      <c r="J69" s="54"/>
      <c r="K69" s="51">
        <f>K70</f>
        <v>2685000</v>
      </c>
    </row>
    <row r="70" spans="1:11" ht="22.5" customHeight="1" outlineLevel="1">
      <c r="A70" s="38"/>
      <c r="B70" s="5" t="s">
        <v>181</v>
      </c>
      <c r="C70" s="17" t="s">
        <v>70</v>
      </c>
      <c r="D70" s="17" t="s">
        <v>182</v>
      </c>
      <c r="E70" s="46"/>
      <c r="F70" s="46"/>
      <c r="G70" s="46"/>
      <c r="H70" s="46"/>
      <c r="I70" s="46"/>
      <c r="J70" s="46"/>
      <c r="K70" s="53">
        <v>2685000</v>
      </c>
    </row>
    <row r="71" spans="1:11" ht="31.5" customHeight="1" outlineLevel="1">
      <c r="A71" s="34" t="s">
        <v>310</v>
      </c>
      <c r="B71" s="14" t="s">
        <v>184</v>
      </c>
      <c r="C71" s="15" t="s">
        <v>70</v>
      </c>
      <c r="D71" s="15" t="s">
        <v>183</v>
      </c>
      <c r="E71" s="54"/>
      <c r="F71" s="54"/>
      <c r="G71" s="54"/>
      <c r="H71" s="54"/>
      <c r="I71" s="54"/>
      <c r="J71" s="54"/>
      <c r="K71" s="51">
        <f>K72+K73+K74+K75</f>
        <v>11450874.33</v>
      </c>
    </row>
    <row r="72" spans="1:11" ht="33.75" customHeight="1" outlineLevel="1">
      <c r="A72" s="38"/>
      <c r="B72" s="5" t="s">
        <v>185</v>
      </c>
      <c r="C72" s="17" t="s">
        <v>70</v>
      </c>
      <c r="D72" s="17" t="s">
        <v>186</v>
      </c>
      <c r="E72" s="46"/>
      <c r="F72" s="46"/>
      <c r="G72" s="46"/>
      <c r="H72" s="46"/>
      <c r="I72" s="46"/>
      <c r="J72" s="46"/>
      <c r="K72" s="53">
        <v>8947944.3300000001</v>
      </c>
    </row>
    <row r="73" spans="1:11" ht="33.75" customHeight="1" outlineLevel="1">
      <c r="A73" s="38"/>
      <c r="B73" s="5" t="s">
        <v>187</v>
      </c>
      <c r="C73" s="17" t="s">
        <v>70</v>
      </c>
      <c r="D73" s="17" t="s">
        <v>188</v>
      </c>
      <c r="E73" s="46"/>
      <c r="F73" s="46"/>
      <c r="G73" s="46"/>
      <c r="H73" s="46"/>
      <c r="I73" s="46"/>
      <c r="J73" s="46"/>
      <c r="K73" s="53">
        <v>276740</v>
      </c>
    </row>
    <row r="74" spans="1:11" ht="33.75" customHeight="1" outlineLevel="1">
      <c r="A74" s="38"/>
      <c r="B74" s="5" t="s">
        <v>189</v>
      </c>
      <c r="C74" s="17" t="s">
        <v>68</v>
      </c>
      <c r="D74" s="17" t="s">
        <v>190</v>
      </c>
      <c r="E74" s="46"/>
      <c r="F74" s="46"/>
      <c r="G74" s="46"/>
      <c r="H74" s="46"/>
      <c r="I74" s="46"/>
      <c r="J74" s="46"/>
      <c r="K74" s="53">
        <v>2202190</v>
      </c>
    </row>
    <row r="75" spans="1:11" ht="33.75" customHeight="1" outlineLevel="1">
      <c r="A75" s="38"/>
      <c r="B75" s="5" t="s">
        <v>189</v>
      </c>
      <c r="C75" s="17" t="s">
        <v>70</v>
      </c>
      <c r="D75" s="17" t="s">
        <v>190</v>
      </c>
      <c r="E75" s="46"/>
      <c r="F75" s="46"/>
      <c r="G75" s="46"/>
      <c r="H75" s="46"/>
      <c r="I75" s="46"/>
      <c r="J75" s="46"/>
      <c r="K75" s="53">
        <v>24000</v>
      </c>
    </row>
    <row r="76" spans="1:11" ht="27.75" customHeight="1" outlineLevel="1">
      <c r="A76" s="38" t="s">
        <v>311</v>
      </c>
      <c r="B76" s="4" t="s">
        <v>53</v>
      </c>
      <c r="C76" s="17" t="s">
        <v>70</v>
      </c>
      <c r="D76" s="17" t="s">
        <v>94</v>
      </c>
      <c r="E76" s="46"/>
      <c r="F76" s="46"/>
      <c r="G76" s="46"/>
      <c r="H76" s="46"/>
      <c r="I76" s="46"/>
      <c r="J76" s="46"/>
      <c r="K76" s="53">
        <f>K77+K79+K81+K83</f>
        <v>9206894</v>
      </c>
    </row>
    <row r="77" spans="1:11" ht="27.75" customHeight="1" outlineLevel="1">
      <c r="A77" s="34" t="s">
        <v>312</v>
      </c>
      <c r="B77" s="35" t="s">
        <v>96</v>
      </c>
      <c r="C77" s="15" t="s">
        <v>70</v>
      </c>
      <c r="D77" s="15" t="s">
        <v>97</v>
      </c>
      <c r="E77" s="46"/>
      <c r="F77" s="46"/>
      <c r="G77" s="46"/>
      <c r="H77" s="46"/>
      <c r="I77" s="46"/>
      <c r="J77" s="46"/>
      <c r="K77" s="51">
        <f>K78</f>
        <v>9051894</v>
      </c>
    </row>
    <row r="78" spans="1:11" ht="27.75" customHeight="1" outlineLevel="1">
      <c r="A78" s="38"/>
      <c r="B78" s="5" t="s">
        <v>31</v>
      </c>
      <c r="C78" s="17" t="s">
        <v>70</v>
      </c>
      <c r="D78" s="17" t="s">
        <v>32</v>
      </c>
      <c r="E78" s="46"/>
      <c r="F78" s="46"/>
      <c r="G78" s="46"/>
      <c r="H78" s="46"/>
      <c r="I78" s="46"/>
      <c r="J78" s="46"/>
      <c r="K78" s="53">
        <v>9051894</v>
      </c>
    </row>
    <row r="79" spans="1:11" ht="27.75" customHeight="1" outlineLevel="1">
      <c r="A79" s="34" t="s">
        <v>313</v>
      </c>
      <c r="B79" s="14" t="s">
        <v>191</v>
      </c>
      <c r="C79" s="15" t="s">
        <v>70</v>
      </c>
      <c r="D79" s="15" t="s">
        <v>192</v>
      </c>
      <c r="E79" s="54"/>
      <c r="F79" s="54"/>
      <c r="G79" s="54"/>
      <c r="H79" s="54"/>
      <c r="I79" s="54"/>
      <c r="J79" s="54"/>
      <c r="K79" s="51">
        <f>K80</f>
        <v>120000</v>
      </c>
    </row>
    <row r="80" spans="1:11" ht="27.75" customHeight="1" outlineLevel="1">
      <c r="A80" s="38"/>
      <c r="B80" s="5" t="s">
        <v>367</v>
      </c>
      <c r="C80" s="17" t="s">
        <v>70</v>
      </c>
      <c r="D80" s="17" t="s">
        <v>368</v>
      </c>
      <c r="E80" s="46"/>
      <c r="F80" s="46"/>
      <c r="G80" s="46"/>
      <c r="H80" s="46"/>
      <c r="I80" s="46"/>
      <c r="J80" s="46"/>
      <c r="K80" s="53">
        <v>120000</v>
      </c>
    </row>
    <row r="81" spans="1:11" ht="27.75" customHeight="1" outlineLevel="1">
      <c r="A81" s="34" t="s">
        <v>314</v>
      </c>
      <c r="B81" s="14" t="s">
        <v>193</v>
      </c>
      <c r="C81" s="15" t="s">
        <v>70</v>
      </c>
      <c r="D81" s="15" t="s">
        <v>194</v>
      </c>
      <c r="E81" s="54"/>
      <c r="F81" s="54"/>
      <c r="G81" s="54"/>
      <c r="H81" s="54"/>
      <c r="I81" s="54"/>
      <c r="J81" s="54"/>
      <c r="K81" s="51">
        <f>K82</f>
        <v>12000</v>
      </c>
    </row>
    <row r="82" spans="1:11" ht="27.75" customHeight="1" outlineLevel="1">
      <c r="A82" s="38"/>
      <c r="B82" s="5" t="s">
        <v>189</v>
      </c>
      <c r="C82" s="17" t="s">
        <v>70</v>
      </c>
      <c r="D82" s="17" t="s">
        <v>195</v>
      </c>
      <c r="E82" s="46"/>
      <c r="F82" s="46"/>
      <c r="G82" s="46"/>
      <c r="H82" s="46"/>
      <c r="I82" s="46"/>
      <c r="J82" s="46"/>
      <c r="K82" s="53">
        <v>12000</v>
      </c>
    </row>
    <row r="83" spans="1:11" ht="27.75" customHeight="1" outlineLevel="1">
      <c r="A83" s="34" t="s">
        <v>369</v>
      </c>
      <c r="B83" s="14" t="s">
        <v>370</v>
      </c>
      <c r="C83" s="15" t="s">
        <v>70</v>
      </c>
      <c r="D83" s="15" t="s">
        <v>371</v>
      </c>
      <c r="E83" s="54"/>
      <c r="F83" s="54"/>
      <c r="G83" s="54"/>
      <c r="H83" s="54"/>
      <c r="I83" s="54"/>
      <c r="J83" s="54"/>
      <c r="K83" s="51">
        <f>K84</f>
        <v>23000</v>
      </c>
    </row>
    <row r="84" spans="1:11" ht="27.75" customHeight="1" outlineLevel="1">
      <c r="A84" s="38"/>
      <c r="B84" s="5" t="s">
        <v>220</v>
      </c>
      <c r="C84" s="17" t="s">
        <v>70</v>
      </c>
      <c r="D84" s="17" t="s">
        <v>372</v>
      </c>
      <c r="E84" s="46"/>
      <c r="F84" s="46"/>
      <c r="G84" s="46"/>
      <c r="H84" s="46"/>
      <c r="I84" s="46"/>
      <c r="J84" s="46"/>
      <c r="K84" s="53">
        <v>23000</v>
      </c>
    </row>
    <row r="85" spans="1:11" ht="27.75" customHeight="1" outlineLevel="1">
      <c r="A85" s="38" t="s">
        <v>87</v>
      </c>
      <c r="B85" s="4" t="s">
        <v>39</v>
      </c>
      <c r="C85" s="17" t="s">
        <v>70</v>
      </c>
      <c r="D85" s="17" t="s">
        <v>40</v>
      </c>
      <c r="E85" s="46"/>
      <c r="F85" s="46"/>
      <c r="G85" s="46"/>
      <c r="H85" s="46"/>
      <c r="I85" s="46"/>
      <c r="J85" s="46"/>
      <c r="K85" s="68">
        <f>K86+K88+K94+K98</f>
        <v>11631683.93</v>
      </c>
    </row>
    <row r="86" spans="1:11" ht="27.75" customHeight="1" outlineLevel="1">
      <c r="A86" s="34" t="s">
        <v>315</v>
      </c>
      <c r="B86" s="35" t="s">
        <v>100</v>
      </c>
      <c r="C86" s="15" t="s">
        <v>70</v>
      </c>
      <c r="D86" s="15" t="s">
        <v>101</v>
      </c>
      <c r="E86" s="46"/>
      <c r="F86" s="46"/>
      <c r="G86" s="46"/>
      <c r="H86" s="46"/>
      <c r="I86" s="46"/>
      <c r="J86" s="46"/>
      <c r="K86" s="51">
        <f>K87</f>
        <v>8791973</v>
      </c>
    </row>
    <row r="87" spans="1:11" ht="27.75" customHeight="1" outlineLevel="1">
      <c r="A87" s="38"/>
      <c r="B87" s="5" t="s">
        <v>41</v>
      </c>
      <c r="C87" s="17" t="s">
        <v>70</v>
      </c>
      <c r="D87" s="17" t="s">
        <v>42</v>
      </c>
      <c r="E87" s="46"/>
      <c r="F87" s="46"/>
      <c r="G87" s="46"/>
      <c r="H87" s="46"/>
      <c r="I87" s="46"/>
      <c r="J87" s="46"/>
      <c r="K87" s="53">
        <v>8791973</v>
      </c>
    </row>
    <row r="88" spans="1:11" ht="27.75" customHeight="1" outlineLevel="1">
      <c r="A88" s="34" t="s">
        <v>316</v>
      </c>
      <c r="B88" s="14" t="s">
        <v>196</v>
      </c>
      <c r="C88" s="15" t="s">
        <v>70</v>
      </c>
      <c r="D88" s="15" t="s">
        <v>197</v>
      </c>
      <c r="E88" s="56"/>
      <c r="F88" s="56"/>
      <c r="G88" s="56"/>
      <c r="H88" s="56"/>
      <c r="I88" s="56"/>
      <c r="J88" s="56"/>
      <c r="K88" s="51">
        <f>K89+K90+K91+K92+K93</f>
        <v>969533.45</v>
      </c>
    </row>
    <row r="89" spans="1:11" ht="27.75" customHeight="1" outlineLevel="1">
      <c r="A89" s="38"/>
      <c r="B89" s="5" t="s">
        <v>198</v>
      </c>
      <c r="C89" s="17" t="s">
        <v>70</v>
      </c>
      <c r="D89" s="17" t="s">
        <v>199</v>
      </c>
      <c r="E89" s="55"/>
      <c r="F89" s="55"/>
      <c r="G89" s="55"/>
      <c r="H89" s="55"/>
      <c r="I89" s="55"/>
      <c r="J89" s="55"/>
      <c r="K89" s="53">
        <v>485000</v>
      </c>
    </row>
    <row r="90" spans="1:11" ht="27.75" customHeight="1" outlineLevel="1">
      <c r="A90" s="38"/>
      <c r="B90" s="5" t="s">
        <v>200</v>
      </c>
      <c r="C90" s="17" t="s">
        <v>70</v>
      </c>
      <c r="D90" s="17" t="s">
        <v>201</v>
      </c>
      <c r="E90" s="55"/>
      <c r="F90" s="55"/>
      <c r="G90" s="55"/>
      <c r="H90" s="55"/>
      <c r="I90" s="55"/>
      <c r="J90" s="55"/>
      <c r="K90" s="53">
        <v>149247.45000000001</v>
      </c>
    </row>
    <row r="91" spans="1:11" ht="27.75" customHeight="1" outlineLevel="1">
      <c r="A91" s="38"/>
      <c r="B91" s="5" t="s">
        <v>202</v>
      </c>
      <c r="C91" s="17" t="s">
        <v>70</v>
      </c>
      <c r="D91" s="17" t="s">
        <v>203</v>
      </c>
      <c r="E91" s="55"/>
      <c r="F91" s="55"/>
      <c r="G91" s="55"/>
      <c r="H91" s="55"/>
      <c r="I91" s="55"/>
      <c r="J91" s="55"/>
      <c r="K91" s="53">
        <v>4616</v>
      </c>
    </row>
    <row r="92" spans="1:11" ht="27.75" customHeight="1" outlineLevel="1">
      <c r="A92" s="38"/>
      <c r="B92" s="5" t="s">
        <v>181</v>
      </c>
      <c r="C92" s="17" t="s">
        <v>70</v>
      </c>
      <c r="D92" s="17" t="s">
        <v>374</v>
      </c>
      <c r="E92" s="55"/>
      <c r="F92" s="55"/>
      <c r="G92" s="55"/>
      <c r="H92" s="55"/>
      <c r="I92" s="55"/>
      <c r="J92" s="55"/>
      <c r="K92" s="53">
        <v>155670</v>
      </c>
    </row>
    <row r="93" spans="1:11" ht="27.75" customHeight="1" outlineLevel="1">
      <c r="A93" s="38"/>
      <c r="B93" s="5" t="s">
        <v>373</v>
      </c>
      <c r="C93" s="17" t="s">
        <v>70</v>
      </c>
      <c r="D93" s="17" t="s">
        <v>375</v>
      </c>
      <c r="E93" s="55"/>
      <c r="F93" s="55"/>
      <c r="G93" s="55"/>
      <c r="H93" s="55"/>
      <c r="I93" s="55"/>
      <c r="J93" s="55"/>
      <c r="K93" s="53">
        <v>175000</v>
      </c>
    </row>
    <row r="94" spans="1:11" ht="27.75" customHeight="1" outlineLevel="1">
      <c r="A94" s="34" t="s">
        <v>317</v>
      </c>
      <c r="B94" s="14" t="s">
        <v>193</v>
      </c>
      <c r="C94" s="15" t="s">
        <v>70</v>
      </c>
      <c r="D94" s="15" t="s">
        <v>204</v>
      </c>
      <c r="E94" s="56"/>
      <c r="F94" s="56"/>
      <c r="G94" s="56"/>
      <c r="H94" s="56"/>
      <c r="I94" s="56"/>
      <c r="J94" s="56"/>
      <c r="K94" s="51">
        <f>K95+K96+K97</f>
        <v>1864177.48</v>
      </c>
    </row>
    <row r="95" spans="1:11" ht="27.75" customHeight="1" outlineLevel="1">
      <c r="A95" s="38"/>
      <c r="B95" s="5" t="s">
        <v>189</v>
      </c>
      <c r="C95" s="17" t="s">
        <v>70</v>
      </c>
      <c r="D95" s="17" t="s">
        <v>205</v>
      </c>
      <c r="E95" s="55"/>
      <c r="F95" s="55"/>
      <c r="G95" s="55"/>
      <c r="H95" s="55"/>
      <c r="I95" s="55"/>
      <c r="J95" s="55"/>
      <c r="K95" s="53">
        <v>206000</v>
      </c>
    </row>
    <row r="96" spans="1:11" ht="36" customHeight="1" outlineLevel="1">
      <c r="A96" s="38"/>
      <c r="B96" s="5" t="s">
        <v>187</v>
      </c>
      <c r="C96" s="17" t="s">
        <v>70</v>
      </c>
      <c r="D96" s="1" t="s">
        <v>376</v>
      </c>
      <c r="E96" s="55"/>
      <c r="F96" s="55"/>
      <c r="G96" s="55"/>
      <c r="H96" s="55"/>
      <c r="I96" s="55"/>
      <c r="J96" s="55"/>
      <c r="K96" s="53">
        <v>1608427.48</v>
      </c>
    </row>
    <row r="97" spans="1:11" ht="45" customHeight="1" outlineLevel="1">
      <c r="A97" s="38"/>
      <c r="B97" s="5" t="s">
        <v>187</v>
      </c>
      <c r="C97" s="17" t="s">
        <v>70</v>
      </c>
      <c r="D97" s="1" t="s">
        <v>377</v>
      </c>
      <c r="E97" s="55"/>
      <c r="F97" s="55"/>
      <c r="G97" s="55"/>
      <c r="H97" s="55"/>
      <c r="I97" s="55"/>
      <c r="J97" s="55"/>
      <c r="K97" s="53">
        <v>49750</v>
      </c>
    </row>
    <row r="98" spans="1:11" ht="34.5" customHeight="1" outlineLevel="1">
      <c r="A98" s="34" t="s">
        <v>378</v>
      </c>
      <c r="B98" s="14" t="s">
        <v>379</v>
      </c>
      <c r="C98" s="15" t="s">
        <v>70</v>
      </c>
      <c r="D98" s="82" t="s">
        <v>380</v>
      </c>
      <c r="E98" s="56"/>
      <c r="F98" s="56"/>
      <c r="G98" s="56"/>
      <c r="H98" s="56"/>
      <c r="I98" s="56"/>
      <c r="J98" s="56"/>
      <c r="K98" s="51">
        <f>K99</f>
        <v>6000</v>
      </c>
    </row>
    <row r="99" spans="1:11" ht="33.75" customHeight="1" outlineLevel="1">
      <c r="A99" s="38"/>
      <c r="B99" s="5" t="s">
        <v>220</v>
      </c>
      <c r="C99" s="17" t="s">
        <v>70</v>
      </c>
      <c r="D99" s="1" t="s">
        <v>381</v>
      </c>
      <c r="E99" s="55"/>
      <c r="F99" s="55"/>
      <c r="G99" s="55"/>
      <c r="H99" s="55"/>
      <c r="I99" s="55"/>
      <c r="J99" s="55"/>
      <c r="K99" s="53">
        <v>6000</v>
      </c>
    </row>
    <row r="100" spans="1:11" ht="27.75" customHeight="1" outlineLevel="1">
      <c r="A100" s="38" t="s">
        <v>318</v>
      </c>
      <c r="B100" s="5" t="s">
        <v>294</v>
      </c>
      <c r="C100" s="17" t="s">
        <v>70</v>
      </c>
      <c r="D100" s="17" t="s">
        <v>297</v>
      </c>
      <c r="E100" s="55"/>
      <c r="F100" s="55"/>
      <c r="G100" s="55"/>
      <c r="H100" s="55"/>
      <c r="I100" s="55"/>
      <c r="J100" s="55"/>
      <c r="K100" s="53">
        <f>K101</f>
        <v>140000</v>
      </c>
    </row>
    <row r="101" spans="1:11" ht="42.75" customHeight="1" outlineLevel="1">
      <c r="A101" s="34" t="s">
        <v>319</v>
      </c>
      <c r="B101" s="14" t="s">
        <v>295</v>
      </c>
      <c r="C101" s="15" t="s">
        <v>70</v>
      </c>
      <c r="D101" s="15" t="s">
        <v>298</v>
      </c>
      <c r="E101" s="56"/>
      <c r="F101" s="56"/>
      <c r="G101" s="56"/>
      <c r="H101" s="56"/>
      <c r="I101" s="56"/>
      <c r="J101" s="56"/>
      <c r="K101" s="51">
        <f>K102</f>
        <v>140000</v>
      </c>
    </row>
    <row r="102" spans="1:11" ht="27.75" customHeight="1" outlineLevel="1">
      <c r="A102" s="38"/>
      <c r="B102" s="5" t="s">
        <v>296</v>
      </c>
      <c r="C102" s="17" t="s">
        <v>70</v>
      </c>
      <c r="D102" s="17" t="s">
        <v>299</v>
      </c>
      <c r="E102" s="55"/>
      <c r="F102" s="55"/>
      <c r="G102" s="55"/>
      <c r="H102" s="55"/>
      <c r="I102" s="55"/>
      <c r="J102" s="55"/>
      <c r="K102" s="53">
        <v>140000</v>
      </c>
    </row>
    <row r="103" spans="1:11" ht="27.75" customHeight="1" outlineLevel="1">
      <c r="A103" s="38" t="s">
        <v>320</v>
      </c>
      <c r="B103" s="5" t="s">
        <v>385</v>
      </c>
      <c r="C103" s="17" t="s">
        <v>70</v>
      </c>
      <c r="D103" s="17" t="s">
        <v>386</v>
      </c>
      <c r="E103" s="55"/>
      <c r="F103" s="55"/>
      <c r="G103" s="55"/>
      <c r="H103" s="55"/>
      <c r="I103" s="55"/>
      <c r="J103" s="55"/>
      <c r="K103" s="53">
        <f>K104</f>
        <v>155000</v>
      </c>
    </row>
    <row r="104" spans="1:11" ht="43.5" customHeight="1" outlineLevel="1">
      <c r="A104" s="34" t="s">
        <v>321</v>
      </c>
      <c r="B104" s="14" t="s">
        <v>389</v>
      </c>
      <c r="C104" s="15" t="s">
        <v>70</v>
      </c>
      <c r="D104" s="15" t="s">
        <v>387</v>
      </c>
      <c r="E104" s="56"/>
      <c r="F104" s="56"/>
      <c r="G104" s="56"/>
      <c r="H104" s="56"/>
      <c r="I104" s="56"/>
      <c r="J104" s="56"/>
      <c r="K104" s="51">
        <f>K106+K105</f>
        <v>155000</v>
      </c>
    </row>
    <row r="105" spans="1:11" ht="43.5" customHeight="1" outlineLevel="1">
      <c r="A105" s="34"/>
      <c r="B105" s="2" t="s">
        <v>390</v>
      </c>
      <c r="C105" s="17" t="s">
        <v>68</v>
      </c>
      <c r="D105" s="17" t="s">
        <v>388</v>
      </c>
      <c r="E105" s="56"/>
      <c r="F105" s="56"/>
      <c r="G105" s="56"/>
      <c r="H105" s="56"/>
      <c r="I105" s="56"/>
      <c r="J105" s="56"/>
      <c r="K105" s="51">
        <v>50000</v>
      </c>
    </row>
    <row r="106" spans="1:11" ht="36.75" customHeight="1" outlineLevel="1">
      <c r="A106" s="38"/>
      <c r="B106" s="2" t="s">
        <v>390</v>
      </c>
      <c r="C106" s="17" t="s">
        <v>70</v>
      </c>
      <c r="D106" s="17" t="s">
        <v>388</v>
      </c>
      <c r="E106" s="55"/>
      <c r="F106" s="55"/>
      <c r="G106" s="55"/>
      <c r="H106" s="55"/>
      <c r="I106" s="55"/>
      <c r="J106" s="55"/>
      <c r="K106" s="53">
        <v>105000</v>
      </c>
    </row>
    <row r="107" spans="1:11" ht="25.5">
      <c r="A107" s="38" t="s">
        <v>382</v>
      </c>
      <c r="B107" s="5" t="s">
        <v>59</v>
      </c>
      <c r="C107" s="17" t="s">
        <v>70</v>
      </c>
      <c r="D107" s="17" t="s">
        <v>60</v>
      </c>
      <c r="K107" s="53">
        <f>K108+K111</f>
        <v>11534377</v>
      </c>
    </row>
    <row r="108" spans="1:11" ht="25.5">
      <c r="A108" s="34" t="s">
        <v>383</v>
      </c>
      <c r="B108" s="14" t="s">
        <v>102</v>
      </c>
      <c r="C108" s="15" t="s">
        <v>70</v>
      </c>
      <c r="D108" s="15" t="s">
        <v>208</v>
      </c>
      <c r="K108" s="51">
        <f>K109+K110</f>
        <v>10226377</v>
      </c>
    </row>
    <row r="109" spans="1:11" ht="25.5">
      <c r="A109" s="76"/>
      <c r="B109" s="5" t="s">
        <v>1</v>
      </c>
      <c r="C109" s="17" t="s">
        <v>68</v>
      </c>
      <c r="D109" s="17" t="s">
        <v>46</v>
      </c>
      <c r="K109" s="53">
        <v>1808180</v>
      </c>
    </row>
    <row r="110" spans="1:11" ht="25.5">
      <c r="A110" s="76"/>
      <c r="B110" s="5" t="s">
        <v>9</v>
      </c>
      <c r="C110" s="17" t="s">
        <v>70</v>
      </c>
      <c r="D110" s="17" t="s">
        <v>47</v>
      </c>
      <c r="K110" s="53">
        <v>8418197</v>
      </c>
    </row>
    <row r="111" spans="1:11">
      <c r="A111" s="34" t="s">
        <v>384</v>
      </c>
      <c r="B111" s="14" t="s">
        <v>123</v>
      </c>
      <c r="C111" s="15" t="s">
        <v>70</v>
      </c>
      <c r="D111" s="15" t="s">
        <v>125</v>
      </c>
      <c r="K111" s="51">
        <f>K112</f>
        <v>1308000</v>
      </c>
    </row>
    <row r="112" spans="1:11" ht="25.5">
      <c r="A112" s="76"/>
      <c r="B112" s="5" t="s">
        <v>124</v>
      </c>
      <c r="C112" s="17" t="s">
        <v>70</v>
      </c>
      <c r="D112" s="1" t="s">
        <v>67</v>
      </c>
      <c r="K112" s="53">
        <v>1308000</v>
      </c>
    </row>
    <row r="113" spans="1:11" ht="25.5">
      <c r="A113" s="76" t="s">
        <v>394</v>
      </c>
      <c r="B113" s="5" t="s">
        <v>396</v>
      </c>
      <c r="C113" s="17" t="s">
        <v>70</v>
      </c>
      <c r="D113" s="1" t="s">
        <v>391</v>
      </c>
      <c r="K113" s="53">
        <f>K114</f>
        <v>50000</v>
      </c>
    </row>
    <row r="114" spans="1:11" ht="38.25">
      <c r="A114" s="83" t="s">
        <v>395</v>
      </c>
      <c r="B114" s="14" t="s">
        <v>397</v>
      </c>
      <c r="C114" s="15" t="s">
        <v>70</v>
      </c>
      <c r="D114" s="82" t="s">
        <v>393</v>
      </c>
      <c r="E114" s="84"/>
      <c r="F114" s="84"/>
      <c r="G114" s="84"/>
      <c r="H114" s="84"/>
      <c r="I114" s="84"/>
      <c r="J114" s="84"/>
      <c r="K114" s="51">
        <f>K115</f>
        <v>50000</v>
      </c>
    </row>
    <row r="115" spans="1:11">
      <c r="A115" s="76"/>
      <c r="B115" s="2" t="s">
        <v>181</v>
      </c>
      <c r="C115" s="17" t="s">
        <v>70</v>
      </c>
      <c r="D115" s="1" t="s">
        <v>392</v>
      </c>
      <c r="K115" s="53">
        <v>50000</v>
      </c>
    </row>
    <row r="116" spans="1:11" ht="35.85" customHeight="1" outlineLevel="1">
      <c r="A116" s="74" t="s">
        <v>322</v>
      </c>
      <c r="B116" s="37" t="s">
        <v>209</v>
      </c>
      <c r="C116" s="19"/>
      <c r="D116" s="19" t="s">
        <v>14</v>
      </c>
      <c r="E116" s="46"/>
      <c r="F116" s="46"/>
      <c r="G116" s="46"/>
      <c r="H116" s="46"/>
      <c r="I116" s="46"/>
      <c r="J116" s="46"/>
      <c r="K116" s="52">
        <f>K117+K129+K143+K161+K158</f>
        <v>348738829.82999998</v>
      </c>
    </row>
    <row r="117" spans="1:11" ht="24" customHeight="1" outlineLevel="1">
      <c r="A117" s="38" t="s">
        <v>88</v>
      </c>
      <c r="B117" s="40" t="s">
        <v>15</v>
      </c>
      <c r="C117" s="17" t="s">
        <v>69</v>
      </c>
      <c r="D117" s="17" t="s">
        <v>16</v>
      </c>
      <c r="E117" s="46"/>
      <c r="F117" s="46"/>
      <c r="G117" s="46"/>
      <c r="H117" s="46"/>
      <c r="I117" s="46"/>
      <c r="J117" s="46"/>
      <c r="K117" s="53">
        <f>K118+K121+K123+K127</f>
        <v>98138202</v>
      </c>
    </row>
    <row r="118" spans="1:11" ht="30.75" customHeight="1" outlineLevel="1">
      <c r="A118" s="34" t="s">
        <v>90</v>
      </c>
      <c r="B118" s="35" t="s">
        <v>105</v>
      </c>
      <c r="C118" s="15" t="s">
        <v>69</v>
      </c>
      <c r="D118" s="15" t="s">
        <v>106</v>
      </c>
      <c r="E118" s="46"/>
      <c r="F118" s="46"/>
      <c r="G118" s="46"/>
      <c r="H118" s="46"/>
      <c r="I118" s="46"/>
      <c r="J118" s="46"/>
      <c r="K118" s="51">
        <f>K120+K119</f>
        <v>85562415</v>
      </c>
    </row>
    <row r="119" spans="1:11" ht="35.85" customHeight="1" outlineLevel="1">
      <c r="A119" s="75"/>
      <c r="B119" s="40" t="s">
        <v>18</v>
      </c>
      <c r="C119" s="17" t="s">
        <v>69</v>
      </c>
      <c r="D119" s="17" t="s">
        <v>19</v>
      </c>
      <c r="E119" s="46"/>
      <c r="F119" s="46"/>
      <c r="G119" s="46"/>
      <c r="H119" s="46"/>
      <c r="I119" s="46"/>
      <c r="J119" s="46"/>
      <c r="K119" s="53">
        <v>34329519</v>
      </c>
    </row>
    <row r="120" spans="1:11" ht="45.75" customHeight="1" outlineLevel="1">
      <c r="A120" s="75"/>
      <c r="B120" s="40" t="s">
        <v>2</v>
      </c>
      <c r="C120" s="17" t="s">
        <v>69</v>
      </c>
      <c r="D120" s="17" t="s">
        <v>17</v>
      </c>
      <c r="E120" s="46"/>
      <c r="F120" s="46"/>
      <c r="G120" s="46"/>
      <c r="H120" s="46"/>
      <c r="I120" s="46"/>
      <c r="J120" s="46"/>
      <c r="K120" s="53">
        <v>51232896</v>
      </c>
    </row>
    <row r="121" spans="1:11" ht="30" customHeight="1" outlineLevel="1">
      <c r="A121" s="34" t="s">
        <v>323</v>
      </c>
      <c r="B121" s="35" t="s">
        <v>108</v>
      </c>
      <c r="C121" s="15" t="s">
        <v>69</v>
      </c>
      <c r="D121" s="15" t="s">
        <v>109</v>
      </c>
      <c r="E121" s="46"/>
      <c r="F121" s="46"/>
      <c r="G121" s="46"/>
      <c r="H121" s="46"/>
      <c r="I121" s="46"/>
      <c r="J121" s="46"/>
      <c r="K121" s="51">
        <f>K122</f>
        <v>1563287</v>
      </c>
    </row>
    <row r="122" spans="1:11" ht="24" customHeight="1" outlineLevel="1">
      <c r="A122" s="75"/>
      <c r="B122" s="40" t="s">
        <v>58</v>
      </c>
      <c r="C122" s="17" t="s">
        <v>69</v>
      </c>
      <c r="D122" s="17" t="s">
        <v>21</v>
      </c>
      <c r="E122" s="46"/>
      <c r="F122" s="46"/>
      <c r="G122" s="46"/>
      <c r="H122" s="46"/>
      <c r="I122" s="46"/>
      <c r="J122" s="46"/>
      <c r="K122" s="53">
        <v>1563287</v>
      </c>
    </row>
    <row r="123" spans="1:11" ht="29.25" customHeight="1" outlineLevel="1">
      <c r="A123" s="73" t="s">
        <v>324</v>
      </c>
      <c r="B123" s="35" t="s">
        <v>211</v>
      </c>
      <c r="C123" s="15" t="s">
        <v>69</v>
      </c>
      <c r="D123" s="15" t="s">
        <v>210</v>
      </c>
      <c r="E123" s="54"/>
      <c r="F123" s="54"/>
      <c r="G123" s="54"/>
      <c r="H123" s="54"/>
      <c r="I123" s="54"/>
      <c r="J123" s="54"/>
      <c r="K123" s="51">
        <f>K124+K125+K126</f>
        <v>9492200</v>
      </c>
    </row>
    <row r="124" spans="1:11" ht="33" customHeight="1" outlineLevel="1">
      <c r="A124" s="75"/>
      <c r="B124" s="40" t="s">
        <v>212</v>
      </c>
      <c r="C124" s="17" t="s">
        <v>69</v>
      </c>
      <c r="D124" s="17" t="s">
        <v>213</v>
      </c>
      <c r="E124" s="46"/>
      <c r="F124" s="46"/>
      <c r="G124" s="46"/>
      <c r="H124" s="46"/>
      <c r="I124" s="46"/>
      <c r="J124" s="46"/>
      <c r="K124" s="53">
        <v>938600</v>
      </c>
    </row>
    <row r="125" spans="1:11" ht="40.5" customHeight="1" outlineLevel="1">
      <c r="A125" s="75"/>
      <c r="B125" s="40" t="s">
        <v>214</v>
      </c>
      <c r="C125" s="17" t="s">
        <v>69</v>
      </c>
      <c r="D125" s="17" t="s">
        <v>215</v>
      </c>
      <c r="E125" s="46"/>
      <c r="F125" s="46"/>
      <c r="G125" s="46"/>
      <c r="H125" s="46"/>
      <c r="I125" s="46"/>
      <c r="J125" s="46"/>
      <c r="K125" s="53">
        <v>8296992</v>
      </c>
    </row>
    <row r="126" spans="1:11" ht="40.5" customHeight="1" outlineLevel="1">
      <c r="A126" s="75"/>
      <c r="B126" s="40" t="s">
        <v>216</v>
      </c>
      <c r="C126" s="17" t="s">
        <v>69</v>
      </c>
      <c r="D126" s="17" t="s">
        <v>217</v>
      </c>
      <c r="E126" s="46"/>
      <c r="F126" s="46"/>
      <c r="G126" s="46"/>
      <c r="H126" s="46"/>
      <c r="I126" s="46"/>
      <c r="J126" s="46"/>
      <c r="K126" s="53">
        <v>256608</v>
      </c>
    </row>
    <row r="127" spans="1:11" ht="33.75" customHeight="1" outlineLevel="1">
      <c r="A127" s="73" t="s">
        <v>325</v>
      </c>
      <c r="B127" s="35" t="s">
        <v>219</v>
      </c>
      <c r="C127" s="15" t="s">
        <v>69</v>
      </c>
      <c r="D127" s="15" t="s">
        <v>218</v>
      </c>
      <c r="E127" s="54"/>
      <c r="F127" s="54"/>
      <c r="G127" s="54"/>
      <c r="H127" s="54"/>
      <c r="I127" s="54"/>
      <c r="J127" s="54"/>
      <c r="K127" s="51">
        <f>K128</f>
        <v>1520300</v>
      </c>
    </row>
    <row r="128" spans="1:11" ht="31.5" customHeight="1" outlineLevel="1">
      <c r="A128" s="75"/>
      <c r="B128" s="40" t="s">
        <v>220</v>
      </c>
      <c r="C128" s="17" t="s">
        <v>69</v>
      </c>
      <c r="D128" s="17" t="s">
        <v>221</v>
      </c>
      <c r="E128" s="46"/>
      <c r="F128" s="46"/>
      <c r="G128" s="46"/>
      <c r="H128" s="46"/>
      <c r="I128" s="46"/>
      <c r="J128" s="46"/>
      <c r="K128" s="53">
        <v>1520300</v>
      </c>
    </row>
    <row r="129" spans="1:11" ht="18.75" customHeight="1" outlineLevel="1">
      <c r="A129" s="38" t="s">
        <v>93</v>
      </c>
      <c r="B129" s="40" t="s">
        <v>22</v>
      </c>
      <c r="C129" s="17" t="s">
        <v>69</v>
      </c>
      <c r="D129" s="17" t="s">
        <v>110</v>
      </c>
      <c r="E129" s="46"/>
      <c r="F129" s="46"/>
      <c r="G129" s="46"/>
      <c r="H129" s="46"/>
      <c r="I129" s="46"/>
      <c r="J129" s="46"/>
      <c r="K129" s="68">
        <f>K130+K134+K137+K141</f>
        <v>211232695.82999998</v>
      </c>
    </row>
    <row r="130" spans="1:11" ht="35.85" customHeight="1" outlineLevel="1">
      <c r="A130" s="34" t="s">
        <v>95</v>
      </c>
      <c r="B130" s="35" t="s">
        <v>111</v>
      </c>
      <c r="C130" s="15" t="s">
        <v>69</v>
      </c>
      <c r="D130" s="15" t="s">
        <v>112</v>
      </c>
      <c r="E130" s="46"/>
      <c r="F130" s="46"/>
      <c r="G130" s="46"/>
      <c r="H130" s="46"/>
      <c r="I130" s="46"/>
      <c r="J130" s="46"/>
      <c r="K130" s="51">
        <f>K131+K132+K133</f>
        <v>191418550.82999998</v>
      </c>
    </row>
    <row r="131" spans="1:11" ht="35.85" customHeight="1" outlineLevel="1">
      <c r="A131" s="75"/>
      <c r="B131" s="40" t="s">
        <v>23</v>
      </c>
      <c r="C131" s="17" t="s">
        <v>69</v>
      </c>
      <c r="D131" s="17" t="s">
        <v>24</v>
      </c>
      <c r="E131" s="46"/>
      <c r="F131" s="46"/>
      <c r="G131" s="46"/>
      <c r="H131" s="46"/>
      <c r="I131" s="46"/>
      <c r="J131" s="46"/>
      <c r="K131" s="53">
        <v>60898372.829999998</v>
      </c>
    </row>
    <row r="132" spans="1:11" ht="50.25" customHeight="1" outlineLevel="1">
      <c r="A132" s="75"/>
      <c r="B132" s="40" t="s">
        <v>113</v>
      </c>
      <c r="C132" s="17" t="s">
        <v>69</v>
      </c>
      <c r="D132" s="17" t="s">
        <v>25</v>
      </c>
      <c r="E132" s="46"/>
      <c r="F132" s="46"/>
      <c r="G132" s="46"/>
      <c r="H132" s="46"/>
      <c r="I132" s="46"/>
      <c r="J132" s="46"/>
      <c r="K132" s="53">
        <v>127280178</v>
      </c>
    </row>
    <row r="133" spans="1:11" ht="46.5" customHeight="1" outlineLevel="1">
      <c r="A133" s="75"/>
      <c r="B133" s="40" t="s">
        <v>239</v>
      </c>
      <c r="C133" s="17" t="s">
        <v>69</v>
      </c>
      <c r="D133" s="17" t="s">
        <v>238</v>
      </c>
      <c r="E133" s="46"/>
      <c r="F133" s="46"/>
      <c r="G133" s="46"/>
      <c r="H133" s="46"/>
      <c r="I133" s="46"/>
      <c r="J133" s="46"/>
      <c r="K133" s="53">
        <v>3240000</v>
      </c>
    </row>
    <row r="134" spans="1:11" ht="33.75" customHeight="1" outlineLevel="1">
      <c r="A134" s="34" t="s">
        <v>326</v>
      </c>
      <c r="B134" s="35" t="s">
        <v>114</v>
      </c>
      <c r="C134" s="15" t="s">
        <v>69</v>
      </c>
      <c r="D134" s="15" t="s">
        <v>115</v>
      </c>
      <c r="E134" s="46"/>
      <c r="F134" s="46"/>
      <c r="G134" s="46"/>
      <c r="H134" s="46"/>
      <c r="I134" s="46"/>
      <c r="J134" s="46"/>
      <c r="K134" s="51">
        <f>K135+K136</f>
        <v>12931808</v>
      </c>
    </row>
    <row r="135" spans="1:11" ht="23.85" customHeight="1" outlineLevel="1">
      <c r="A135" s="75"/>
      <c r="B135" s="40" t="s">
        <v>20</v>
      </c>
      <c r="C135" s="17" t="s">
        <v>69</v>
      </c>
      <c r="D135" s="17" t="s">
        <v>54</v>
      </c>
      <c r="E135" s="46"/>
      <c r="F135" s="46"/>
      <c r="G135" s="46"/>
      <c r="H135" s="46"/>
      <c r="I135" s="46"/>
      <c r="J135" s="46"/>
      <c r="K135" s="53">
        <v>326371</v>
      </c>
    </row>
    <row r="136" spans="1:11" ht="36.75" customHeight="1" outlineLevel="1">
      <c r="A136" s="75"/>
      <c r="B136" s="40" t="s">
        <v>129</v>
      </c>
      <c r="C136" s="17" t="s">
        <v>69</v>
      </c>
      <c r="D136" s="17" t="s">
        <v>222</v>
      </c>
      <c r="E136" s="46"/>
      <c r="F136" s="46"/>
      <c r="G136" s="46"/>
      <c r="H136" s="46"/>
      <c r="I136" s="46"/>
      <c r="J136" s="46"/>
      <c r="K136" s="53">
        <v>12605437</v>
      </c>
    </row>
    <row r="137" spans="1:11" s="28" customFormat="1" ht="27.75" customHeight="1" outlineLevel="1">
      <c r="A137" s="34" t="s">
        <v>327</v>
      </c>
      <c r="B137" s="35" t="s">
        <v>223</v>
      </c>
      <c r="C137" s="15" t="s">
        <v>69</v>
      </c>
      <c r="D137" s="15" t="s">
        <v>224</v>
      </c>
      <c r="E137" s="32" t="e">
        <f>#REF!+E139+E140+E141</f>
        <v>#REF!</v>
      </c>
      <c r="F137" s="46"/>
      <c r="G137" s="46"/>
      <c r="H137" s="46"/>
      <c r="I137" s="46"/>
      <c r="J137" s="46"/>
      <c r="K137" s="63">
        <f>K139+K140+K138</f>
        <v>5233637</v>
      </c>
    </row>
    <row r="138" spans="1:11" s="28" customFormat="1" ht="27.75" customHeight="1" outlineLevel="1">
      <c r="A138" s="34"/>
      <c r="B138" s="5" t="s">
        <v>399</v>
      </c>
      <c r="C138" s="17" t="s">
        <v>69</v>
      </c>
      <c r="D138" s="17" t="s">
        <v>398</v>
      </c>
      <c r="E138" s="32"/>
      <c r="F138" s="46"/>
      <c r="G138" s="46"/>
      <c r="H138" s="46"/>
      <c r="I138" s="46"/>
      <c r="J138" s="46"/>
      <c r="K138" s="53">
        <v>4474930</v>
      </c>
    </row>
    <row r="139" spans="1:11" s="28" customFormat="1" ht="33" customHeight="1" outlineLevel="1">
      <c r="A139" s="34"/>
      <c r="B139" s="6" t="s">
        <v>225</v>
      </c>
      <c r="C139" s="17" t="s">
        <v>69</v>
      </c>
      <c r="D139" s="58" t="s">
        <v>226</v>
      </c>
      <c r="E139" s="3">
        <v>10456.52</v>
      </c>
      <c r="F139" s="46"/>
      <c r="G139" s="46"/>
      <c r="H139" s="46"/>
      <c r="I139" s="46"/>
      <c r="J139" s="46"/>
      <c r="K139" s="85">
        <v>735945</v>
      </c>
    </row>
    <row r="140" spans="1:11" s="28" customFormat="1" ht="27" customHeight="1" outlineLevel="1">
      <c r="A140" s="34"/>
      <c r="B140" s="6" t="s">
        <v>228</v>
      </c>
      <c r="C140" s="17" t="s">
        <v>69</v>
      </c>
      <c r="D140" s="58" t="s">
        <v>227</v>
      </c>
      <c r="E140" s="3">
        <v>105.62</v>
      </c>
      <c r="F140" s="46"/>
      <c r="G140" s="46"/>
      <c r="H140" s="46"/>
      <c r="I140" s="46"/>
      <c r="J140" s="46"/>
      <c r="K140" s="64">
        <v>22762</v>
      </c>
    </row>
    <row r="141" spans="1:11" s="28" customFormat="1" ht="33" customHeight="1" outlineLevel="1">
      <c r="A141" s="34" t="s">
        <v>328</v>
      </c>
      <c r="B141" s="35" t="s">
        <v>229</v>
      </c>
      <c r="C141" s="15" t="s">
        <v>69</v>
      </c>
      <c r="D141" s="15" t="s">
        <v>230</v>
      </c>
      <c r="E141" s="32">
        <f>E142</f>
        <v>877.3</v>
      </c>
      <c r="F141" s="46"/>
      <c r="G141" s="46"/>
      <c r="H141" s="46"/>
      <c r="I141" s="46"/>
      <c r="J141" s="46"/>
      <c r="K141" s="63">
        <f>K142</f>
        <v>1648700</v>
      </c>
    </row>
    <row r="142" spans="1:11" s="28" customFormat="1" ht="33" customHeight="1" outlineLevel="1">
      <c r="A142" s="75"/>
      <c r="B142" s="40" t="s">
        <v>220</v>
      </c>
      <c r="C142" s="17" t="s">
        <v>69</v>
      </c>
      <c r="D142" s="17" t="s">
        <v>231</v>
      </c>
      <c r="E142" s="3">
        <v>877.3</v>
      </c>
      <c r="F142" s="46"/>
      <c r="G142" s="46"/>
      <c r="H142" s="46"/>
      <c r="I142" s="46"/>
      <c r="J142" s="46"/>
      <c r="K142" s="64">
        <v>1648700</v>
      </c>
    </row>
    <row r="143" spans="1:11" ht="35.85" customHeight="1" outlineLevel="1">
      <c r="A143" s="38" t="s">
        <v>98</v>
      </c>
      <c r="B143" s="40" t="s">
        <v>26</v>
      </c>
      <c r="C143" s="17" t="s">
        <v>69</v>
      </c>
      <c r="D143" s="17" t="s">
        <v>27</v>
      </c>
      <c r="E143" s="46"/>
      <c r="F143" s="46"/>
      <c r="G143" s="46"/>
      <c r="H143" s="46"/>
      <c r="I143" s="46"/>
      <c r="J143" s="46"/>
      <c r="K143" s="53">
        <f>K144+K146+K149+K151+K153+K155</f>
        <v>20389844</v>
      </c>
    </row>
    <row r="144" spans="1:11" ht="35.85" customHeight="1" outlineLevel="1">
      <c r="A144" s="34" t="s">
        <v>99</v>
      </c>
      <c r="B144" s="35" t="s">
        <v>116</v>
      </c>
      <c r="C144" s="15" t="s">
        <v>69</v>
      </c>
      <c r="D144" s="15" t="s">
        <v>117</v>
      </c>
      <c r="E144" s="46"/>
      <c r="F144" s="46"/>
      <c r="G144" s="46"/>
      <c r="H144" s="46"/>
      <c r="I144" s="46"/>
      <c r="J144" s="46"/>
      <c r="K144" s="51">
        <f>K145</f>
        <v>15883209</v>
      </c>
    </row>
    <row r="145" spans="1:11" ht="35.85" customHeight="1" outlineLevel="1">
      <c r="A145" s="75"/>
      <c r="B145" s="40" t="s">
        <v>28</v>
      </c>
      <c r="C145" s="17" t="s">
        <v>69</v>
      </c>
      <c r="D145" s="17" t="s">
        <v>29</v>
      </c>
      <c r="E145" s="46"/>
      <c r="F145" s="46"/>
      <c r="G145" s="46"/>
      <c r="H145" s="46"/>
      <c r="I145" s="46"/>
      <c r="J145" s="46"/>
      <c r="K145" s="53">
        <v>15883209</v>
      </c>
    </row>
    <row r="146" spans="1:11" ht="35.85" customHeight="1" outlineLevel="1">
      <c r="A146" s="34" t="s">
        <v>329</v>
      </c>
      <c r="B146" s="35" t="s">
        <v>118</v>
      </c>
      <c r="C146" s="15" t="s">
        <v>69</v>
      </c>
      <c r="D146" s="15" t="s">
        <v>119</v>
      </c>
      <c r="E146" s="46"/>
      <c r="F146" s="46"/>
      <c r="G146" s="46"/>
      <c r="H146" s="46"/>
      <c r="I146" s="46"/>
      <c r="J146" s="46"/>
      <c r="K146" s="51">
        <f>K148+K147</f>
        <v>4065058</v>
      </c>
    </row>
    <row r="147" spans="1:11" ht="35.85" customHeight="1" outlineLevel="1">
      <c r="A147" s="34"/>
      <c r="B147" s="5" t="s">
        <v>401</v>
      </c>
      <c r="C147" s="17" t="s">
        <v>69</v>
      </c>
      <c r="D147" s="17" t="s">
        <v>400</v>
      </c>
      <c r="E147" s="46"/>
      <c r="F147" s="46"/>
      <c r="G147" s="46"/>
      <c r="H147" s="46"/>
      <c r="I147" s="46"/>
      <c r="J147" s="46"/>
      <c r="K147" s="53">
        <v>1000000</v>
      </c>
    </row>
    <row r="148" spans="1:11" ht="35.85" customHeight="1" outlineLevel="1">
      <c r="A148" s="75"/>
      <c r="B148" s="40" t="s">
        <v>3</v>
      </c>
      <c r="C148" s="17" t="s">
        <v>69</v>
      </c>
      <c r="D148" s="17" t="s">
        <v>33</v>
      </c>
      <c r="E148" s="46"/>
      <c r="F148" s="46"/>
      <c r="G148" s="46"/>
      <c r="H148" s="46"/>
      <c r="I148" s="46"/>
      <c r="J148" s="46"/>
      <c r="K148" s="53">
        <v>3065058</v>
      </c>
    </row>
    <row r="149" spans="1:11" ht="35.85" customHeight="1" outlineLevel="1">
      <c r="A149" s="73" t="s">
        <v>404</v>
      </c>
      <c r="B149" s="35" t="s">
        <v>405</v>
      </c>
      <c r="C149" s="15" t="s">
        <v>69</v>
      </c>
      <c r="D149" s="15" t="s">
        <v>402</v>
      </c>
      <c r="E149" s="56"/>
      <c r="F149" s="54"/>
      <c r="G149" s="54"/>
      <c r="H149" s="54"/>
      <c r="I149" s="54"/>
      <c r="J149" s="54"/>
      <c r="K149" s="72">
        <f>K150</f>
        <v>70000</v>
      </c>
    </row>
    <row r="150" spans="1:11" ht="35.85" customHeight="1" outlineLevel="1">
      <c r="A150" s="75"/>
      <c r="B150" s="5" t="s">
        <v>406</v>
      </c>
      <c r="C150" s="17" t="s">
        <v>69</v>
      </c>
      <c r="D150" s="17" t="s">
        <v>403</v>
      </c>
      <c r="E150" s="55"/>
      <c r="F150" s="46"/>
      <c r="G150" s="46"/>
      <c r="H150" s="46"/>
      <c r="I150" s="46"/>
      <c r="J150" s="46"/>
      <c r="K150" s="63">
        <v>70000</v>
      </c>
    </row>
    <row r="151" spans="1:11" ht="35.85" customHeight="1" outlineLevel="1">
      <c r="A151" s="73" t="s">
        <v>410</v>
      </c>
      <c r="B151" s="14" t="s">
        <v>411</v>
      </c>
      <c r="C151" s="15" t="s">
        <v>69</v>
      </c>
      <c r="D151" s="15" t="s">
        <v>408</v>
      </c>
      <c r="E151" s="56"/>
      <c r="F151" s="54"/>
      <c r="G151" s="54"/>
      <c r="H151" s="54"/>
      <c r="I151" s="54"/>
      <c r="J151" s="54"/>
      <c r="K151" s="72">
        <f>K152</f>
        <v>123800</v>
      </c>
    </row>
    <row r="152" spans="1:11" ht="35.85" customHeight="1" outlineLevel="1">
      <c r="A152" s="75"/>
      <c r="B152" s="5" t="s">
        <v>412</v>
      </c>
      <c r="C152" s="17" t="s">
        <v>69</v>
      </c>
      <c r="D152" s="17" t="s">
        <v>409</v>
      </c>
      <c r="E152" s="55"/>
      <c r="F152" s="46"/>
      <c r="G152" s="46"/>
      <c r="H152" s="46"/>
      <c r="I152" s="46"/>
      <c r="J152" s="46"/>
      <c r="K152" s="63">
        <v>123800</v>
      </c>
    </row>
    <row r="153" spans="1:11" ht="35.85" customHeight="1" outlineLevel="1">
      <c r="A153" s="73" t="s">
        <v>413</v>
      </c>
      <c r="B153" s="14" t="s">
        <v>229</v>
      </c>
      <c r="C153" s="15" t="s">
        <v>69</v>
      </c>
      <c r="D153" s="15" t="s">
        <v>415</v>
      </c>
      <c r="E153" s="56"/>
      <c r="F153" s="54"/>
      <c r="G153" s="54"/>
      <c r="H153" s="54"/>
      <c r="I153" s="54"/>
      <c r="J153" s="54"/>
      <c r="K153" s="72">
        <f>K154</f>
        <v>41000</v>
      </c>
    </row>
    <row r="154" spans="1:11" ht="35.85" customHeight="1" outlineLevel="1">
      <c r="A154" s="75"/>
      <c r="B154" s="5" t="s">
        <v>420</v>
      </c>
      <c r="C154" s="17" t="s">
        <v>69</v>
      </c>
      <c r="D154" s="17" t="s">
        <v>417</v>
      </c>
      <c r="E154" s="55"/>
      <c r="F154" s="46"/>
      <c r="G154" s="46"/>
      <c r="H154" s="46"/>
      <c r="I154" s="46"/>
      <c r="J154" s="46"/>
      <c r="K154" s="63">
        <v>41000</v>
      </c>
    </row>
    <row r="155" spans="1:11" ht="35.85" customHeight="1" outlineLevel="1">
      <c r="A155" s="73" t="s">
        <v>414</v>
      </c>
      <c r="B155" s="14" t="s">
        <v>421</v>
      </c>
      <c r="C155" s="15" t="s">
        <v>69</v>
      </c>
      <c r="D155" s="15" t="s">
        <v>416</v>
      </c>
      <c r="E155" s="56"/>
      <c r="F155" s="54"/>
      <c r="G155" s="54"/>
      <c r="H155" s="54"/>
      <c r="I155" s="54"/>
      <c r="J155" s="54"/>
      <c r="K155" s="72">
        <f>K156+K157</f>
        <v>206777</v>
      </c>
    </row>
    <row r="156" spans="1:11" ht="41.25" customHeight="1" outlineLevel="1">
      <c r="A156" s="75"/>
      <c r="B156" s="5" t="s">
        <v>422</v>
      </c>
      <c r="C156" s="17" t="s">
        <v>69</v>
      </c>
      <c r="D156" s="17" t="s">
        <v>418</v>
      </c>
      <c r="E156" s="55"/>
      <c r="F156" s="46"/>
      <c r="G156" s="46"/>
      <c r="H156" s="46"/>
      <c r="I156" s="46"/>
      <c r="J156" s="46"/>
      <c r="K156" s="63">
        <v>200574</v>
      </c>
    </row>
    <row r="157" spans="1:11" ht="48" customHeight="1" outlineLevel="1">
      <c r="A157" s="75"/>
      <c r="B157" s="80" t="s">
        <v>423</v>
      </c>
      <c r="C157" s="17" t="s">
        <v>69</v>
      </c>
      <c r="D157" s="17" t="s">
        <v>419</v>
      </c>
      <c r="E157" s="55"/>
      <c r="F157" s="46"/>
      <c r="G157" s="46"/>
      <c r="H157" s="46"/>
      <c r="I157" s="46"/>
      <c r="J157" s="46"/>
      <c r="K157" s="63">
        <v>6203</v>
      </c>
    </row>
    <row r="158" spans="1:11" s="28" customFormat="1" ht="30" customHeight="1" outlineLevel="1">
      <c r="A158" s="38" t="s">
        <v>330</v>
      </c>
      <c r="B158" s="40" t="s">
        <v>407</v>
      </c>
      <c r="C158" s="17" t="s">
        <v>69</v>
      </c>
      <c r="D158" s="17" t="s">
        <v>232</v>
      </c>
      <c r="E158" s="59">
        <f>E159</f>
        <v>166</v>
      </c>
      <c r="F158" s="46"/>
      <c r="G158" s="46"/>
      <c r="H158" s="46"/>
      <c r="I158" s="46"/>
      <c r="J158" s="46"/>
      <c r="K158" s="63">
        <f>K159</f>
        <v>202500</v>
      </c>
    </row>
    <row r="159" spans="1:11" s="28" customFormat="1" ht="32.25" customHeight="1" outlineLevel="1">
      <c r="A159" s="34" t="s">
        <v>331</v>
      </c>
      <c r="B159" s="35" t="s">
        <v>191</v>
      </c>
      <c r="C159" s="15" t="s">
        <v>69</v>
      </c>
      <c r="D159" s="15" t="s">
        <v>233</v>
      </c>
      <c r="E159" s="57">
        <f>E160</f>
        <v>166</v>
      </c>
      <c r="F159" s="46"/>
      <c r="G159" s="46"/>
      <c r="H159" s="46"/>
      <c r="I159" s="46"/>
      <c r="J159" s="46"/>
      <c r="K159" s="69">
        <f>K160</f>
        <v>202500</v>
      </c>
    </row>
    <row r="160" spans="1:11" s="28" customFormat="1" ht="32.25" customHeight="1" outlineLevel="1">
      <c r="A160" s="75"/>
      <c r="B160" s="40" t="s">
        <v>234</v>
      </c>
      <c r="C160" s="17" t="s">
        <v>69</v>
      </c>
      <c r="D160" s="17" t="s">
        <v>235</v>
      </c>
      <c r="E160" s="59">
        <v>166</v>
      </c>
      <c r="F160" s="46"/>
      <c r="G160" s="46"/>
      <c r="H160" s="46"/>
      <c r="I160" s="46"/>
      <c r="J160" s="46"/>
      <c r="K160" s="64">
        <v>202500</v>
      </c>
    </row>
    <row r="161" spans="1:12" ht="30" customHeight="1" outlineLevel="1">
      <c r="A161" s="75" t="s">
        <v>424</v>
      </c>
      <c r="B161" s="40" t="s">
        <v>55</v>
      </c>
      <c r="C161" s="17" t="s">
        <v>69</v>
      </c>
      <c r="D161" s="17" t="s">
        <v>56</v>
      </c>
      <c r="E161" s="46"/>
      <c r="F161" s="46"/>
      <c r="G161" s="46"/>
      <c r="H161" s="46"/>
      <c r="I161" s="46"/>
      <c r="J161" s="46"/>
      <c r="K161" s="53">
        <f>K162+K163+K165+K164</f>
        <v>18775588</v>
      </c>
    </row>
    <row r="162" spans="1:12" ht="24.75" customHeight="1" outlineLevel="1">
      <c r="A162" s="75"/>
      <c r="B162" s="40" t="s">
        <v>1</v>
      </c>
      <c r="C162" s="17" t="s">
        <v>68</v>
      </c>
      <c r="D162" s="17" t="s">
        <v>35</v>
      </c>
      <c r="E162" s="46"/>
      <c r="F162" s="46"/>
      <c r="G162" s="46"/>
      <c r="H162" s="46"/>
      <c r="I162" s="46"/>
      <c r="J162" s="46"/>
      <c r="K162" s="53">
        <v>3117508</v>
      </c>
    </row>
    <row r="163" spans="1:12" ht="19.5" customHeight="1" outlineLevel="1">
      <c r="A163" s="75"/>
      <c r="B163" s="40" t="s">
        <v>426</v>
      </c>
      <c r="C163" s="17" t="s">
        <v>69</v>
      </c>
      <c r="D163" s="17" t="s">
        <v>34</v>
      </c>
      <c r="E163" s="46"/>
      <c r="F163" s="46"/>
      <c r="G163" s="46"/>
      <c r="H163" s="46"/>
      <c r="I163" s="46"/>
      <c r="J163" s="46"/>
      <c r="K163" s="53">
        <v>10889114</v>
      </c>
    </row>
    <row r="164" spans="1:12" s="28" customFormat="1" ht="23.25" customHeight="1" outlineLevel="1">
      <c r="A164" s="75"/>
      <c r="B164" s="4" t="s">
        <v>236</v>
      </c>
      <c r="C164" s="17" t="s">
        <v>69</v>
      </c>
      <c r="D164" s="1" t="s">
        <v>237</v>
      </c>
      <c r="E164" s="53">
        <v>290</v>
      </c>
      <c r="F164" s="46"/>
      <c r="G164" s="46"/>
      <c r="H164" s="46"/>
      <c r="I164" s="46"/>
      <c r="J164" s="46"/>
      <c r="K164" s="65">
        <v>178000</v>
      </c>
    </row>
    <row r="165" spans="1:12" ht="58.5" customHeight="1" outlineLevel="1">
      <c r="A165" s="75"/>
      <c r="B165" s="2" t="s">
        <v>425</v>
      </c>
      <c r="C165" s="17" t="s">
        <v>69</v>
      </c>
      <c r="D165" s="17" t="s">
        <v>43</v>
      </c>
      <c r="E165" s="46"/>
      <c r="F165" s="46"/>
      <c r="G165" s="46"/>
      <c r="H165" s="46"/>
      <c r="I165" s="46"/>
      <c r="J165" s="46"/>
      <c r="K165" s="53">
        <v>4590966</v>
      </c>
    </row>
    <row r="166" spans="1:12" ht="31.5" customHeight="1">
      <c r="A166" s="74" t="s">
        <v>332</v>
      </c>
      <c r="B166" s="23" t="s">
        <v>240</v>
      </c>
      <c r="C166" s="19"/>
      <c r="D166" s="19" t="s">
        <v>48</v>
      </c>
      <c r="K166" s="52">
        <f>K167+K171</f>
        <v>1970000</v>
      </c>
    </row>
    <row r="167" spans="1:12" ht="38.1" customHeight="1" outlineLevel="1">
      <c r="A167" s="38" t="s">
        <v>103</v>
      </c>
      <c r="B167" s="4" t="s">
        <v>241</v>
      </c>
      <c r="C167" s="17" t="s">
        <v>68</v>
      </c>
      <c r="D167" s="17" t="s">
        <v>49</v>
      </c>
      <c r="E167" s="46"/>
      <c r="F167" s="46"/>
      <c r="G167" s="46"/>
      <c r="H167" s="46"/>
      <c r="I167" s="46"/>
      <c r="J167" s="46"/>
      <c r="K167" s="53">
        <f>K168</f>
        <v>755000</v>
      </c>
    </row>
    <row r="168" spans="1:12" ht="41.25" customHeight="1" outlineLevel="1">
      <c r="A168" s="34" t="s">
        <v>104</v>
      </c>
      <c r="B168" s="25" t="s">
        <v>120</v>
      </c>
      <c r="C168" s="15" t="s">
        <v>68</v>
      </c>
      <c r="D168" s="24" t="s">
        <v>121</v>
      </c>
      <c r="E168" s="46"/>
      <c r="F168" s="46"/>
      <c r="G168" s="46"/>
      <c r="H168" s="46"/>
      <c r="I168" s="46"/>
      <c r="J168" s="46"/>
      <c r="K168" s="51">
        <f>K169+K170</f>
        <v>755000</v>
      </c>
    </row>
    <row r="169" spans="1:12" ht="32.25" customHeight="1" outlineLevel="1">
      <c r="A169" s="75"/>
      <c r="B169" s="4" t="s">
        <v>243</v>
      </c>
      <c r="C169" s="17" t="s">
        <v>68</v>
      </c>
      <c r="D169" s="17" t="s">
        <v>242</v>
      </c>
      <c r="E169" s="46"/>
      <c r="F169" s="46"/>
      <c r="G169" s="46"/>
      <c r="H169" s="46"/>
      <c r="I169" s="46"/>
      <c r="J169" s="46"/>
      <c r="K169" s="53">
        <v>255000</v>
      </c>
    </row>
    <row r="170" spans="1:12" ht="32.25" customHeight="1" outlineLevel="1">
      <c r="A170" s="75"/>
      <c r="B170" s="5" t="s">
        <v>428</v>
      </c>
      <c r="C170" s="17" t="s">
        <v>68</v>
      </c>
      <c r="D170" s="17" t="s">
        <v>427</v>
      </c>
      <c r="E170" s="46"/>
      <c r="F170" s="46"/>
      <c r="G170" s="46"/>
      <c r="H170" s="46"/>
      <c r="I170" s="46"/>
      <c r="J170" s="46"/>
      <c r="K170" s="53">
        <v>500000</v>
      </c>
    </row>
    <row r="171" spans="1:12" ht="38.1" customHeight="1" outlineLevel="1">
      <c r="A171" s="34" t="s">
        <v>107</v>
      </c>
      <c r="B171" s="22" t="s">
        <v>429</v>
      </c>
      <c r="C171" s="15" t="s">
        <v>68</v>
      </c>
      <c r="D171" s="15" t="s">
        <v>61</v>
      </c>
      <c r="E171" s="46"/>
      <c r="F171" s="46"/>
      <c r="G171" s="46"/>
      <c r="H171" s="46"/>
      <c r="I171" s="46"/>
      <c r="J171" s="46"/>
      <c r="K171" s="51">
        <f>K173+K172</f>
        <v>1215000</v>
      </c>
    </row>
    <row r="172" spans="1:12" ht="27" customHeight="1" outlineLevel="1">
      <c r="A172" s="34"/>
      <c r="B172" s="4" t="s">
        <v>244</v>
      </c>
      <c r="C172" s="17" t="s">
        <v>68</v>
      </c>
      <c r="D172" s="17" t="s">
        <v>245</v>
      </c>
      <c r="E172" s="46"/>
      <c r="F172" s="46"/>
      <c r="G172" s="46"/>
      <c r="H172" s="46"/>
      <c r="I172" s="46"/>
      <c r="J172" s="46"/>
      <c r="K172" s="53">
        <v>365000</v>
      </c>
      <c r="L172" s="60"/>
    </row>
    <row r="173" spans="1:12" ht="24" customHeight="1" outlineLevel="1">
      <c r="A173" s="75"/>
      <c r="B173" s="4" t="s">
        <v>122</v>
      </c>
      <c r="C173" s="17" t="s">
        <v>68</v>
      </c>
      <c r="D173" s="17" t="s">
        <v>50</v>
      </c>
      <c r="E173" s="46"/>
      <c r="F173" s="46"/>
      <c r="G173" s="46"/>
      <c r="H173" s="46"/>
      <c r="I173" s="46"/>
      <c r="J173" s="46"/>
      <c r="K173" s="53">
        <v>850000</v>
      </c>
    </row>
    <row r="174" spans="1:12" ht="47.25" customHeight="1" outlineLevel="1">
      <c r="A174" s="74" t="s">
        <v>333</v>
      </c>
      <c r="B174" s="29" t="s">
        <v>349</v>
      </c>
      <c r="C174" s="19"/>
      <c r="D174" s="19" t="s">
        <v>64</v>
      </c>
      <c r="E174" s="46"/>
      <c r="F174" s="46"/>
      <c r="G174" s="46"/>
      <c r="H174" s="46"/>
      <c r="I174" s="46"/>
      <c r="J174" s="46"/>
      <c r="K174" s="52">
        <f>K175</f>
        <v>3800000</v>
      </c>
    </row>
    <row r="175" spans="1:12" ht="45.75" customHeight="1" outlineLevel="1">
      <c r="A175" s="34" t="s">
        <v>334</v>
      </c>
      <c r="B175" s="30" t="s">
        <v>430</v>
      </c>
      <c r="C175" s="15" t="s">
        <v>68</v>
      </c>
      <c r="D175" s="15" t="s">
        <v>65</v>
      </c>
      <c r="E175" s="46"/>
      <c r="F175" s="46"/>
      <c r="G175" s="46"/>
      <c r="H175" s="46"/>
      <c r="I175" s="46"/>
      <c r="J175" s="46"/>
      <c r="K175" s="51">
        <f>K176</f>
        <v>3800000</v>
      </c>
    </row>
    <row r="176" spans="1:12" ht="26.25" customHeight="1" outlineLevel="1">
      <c r="A176" s="75"/>
      <c r="B176" s="7" t="s">
        <v>7</v>
      </c>
      <c r="C176" s="17" t="s">
        <v>68</v>
      </c>
      <c r="D176" s="17" t="s">
        <v>66</v>
      </c>
      <c r="E176" s="46"/>
      <c r="F176" s="46"/>
      <c r="G176" s="46"/>
      <c r="H176" s="46"/>
      <c r="I176" s="46"/>
      <c r="J176" s="46"/>
      <c r="K176" s="53">
        <v>3800000</v>
      </c>
    </row>
    <row r="177" spans="1:11" ht="26.25" customHeight="1" outlineLevel="1">
      <c r="A177" s="77" t="s">
        <v>335</v>
      </c>
      <c r="B177" s="61" t="s">
        <v>246</v>
      </c>
      <c r="C177" s="19"/>
      <c r="D177" s="19" t="s">
        <v>247</v>
      </c>
      <c r="E177" s="47"/>
      <c r="F177" s="47"/>
      <c r="G177" s="47"/>
      <c r="H177" s="47"/>
      <c r="I177" s="47"/>
      <c r="J177" s="47"/>
      <c r="K177" s="52">
        <f>K178</f>
        <v>7161700</v>
      </c>
    </row>
    <row r="178" spans="1:11" ht="26.25" customHeight="1" outlineLevel="1">
      <c r="A178" s="73" t="s">
        <v>126</v>
      </c>
      <c r="B178" s="62" t="s">
        <v>257</v>
      </c>
      <c r="C178" s="15" t="s">
        <v>68</v>
      </c>
      <c r="D178" s="15" t="s">
        <v>256</v>
      </c>
      <c r="E178" s="54"/>
      <c r="F178" s="54"/>
      <c r="G178" s="54"/>
      <c r="H178" s="54"/>
      <c r="I178" s="54"/>
      <c r="J178" s="54"/>
      <c r="K178" s="51">
        <f>K179+K180+K182+K183+K181+K184+K185+K186</f>
        <v>7161700</v>
      </c>
    </row>
    <row r="179" spans="1:11" ht="26.25" customHeight="1" outlineLevel="1">
      <c r="A179" s="75"/>
      <c r="B179" s="7" t="s">
        <v>248</v>
      </c>
      <c r="C179" s="17" t="s">
        <v>68</v>
      </c>
      <c r="D179" s="17" t="s">
        <v>249</v>
      </c>
      <c r="E179" s="46"/>
      <c r="F179" s="46"/>
      <c r="G179" s="46"/>
      <c r="H179" s="46"/>
      <c r="I179" s="46"/>
      <c r="J179" s="46"/>
      <c r="K179" s="53">
        <v>1063000</v>
      </c>
    </row>
    <row r="180" spans="1:11" ht="26.25" customHeight="1" outlineLevel="1">
      <c r="A180" s="75"/>
      <c r="B180" s="7" t="s">
        <v>250</v>
      </c>
      <c r="C180" s="17" t="s">
        <v>68</v>
      </c>
      <c r="D180" s="17" t="s">
        <v>251</v>
      </c>
      <c r="E180" s="46"/>
      <c r="F180" s="46"/>
      <c r="G180" s="46"/>
      <c r="H180" s="46"/>
      <c r="I180" s="46"/>
      <c r="J180" s="46"/>
      <c r="K180" s="53">
        <v>661700</v>
      </c>
    </row>
    <row r="181" spans="1:11" ht="26.25" customHeight="1" outlineLevel="1">
      <c r="A181" s="75"/>
      <c r="B181" s="5" t="s">
        <v>432</v>
      </c>
      <c r="C181" s="17" t="s">
        <v>68</v>
      </c>
      <c r="D181" s="17" t="s">
        <v>431</v>
      </c>
      <c r="E181" s="46"/>
      <c r="F181" s="46"/>
      <c r="G181" s="46"/>
      <c r="H181" s="46"/>
      <c r="I181" s="46"/>
      <c r="J181" s="46"/>
      <c r="K181" s="53">
        <v>332000</v>
      </c>
    </row>
    <row r="182" spans="1:11" ht="26.25" customHeight="1" outlineLevel="1">
      <c r="A182" s="75"/>
      <c r="B182" s="7" t="s">
        <v>252</v>
      </c>
      <c r="C182" s="17" t="s">
        <v>68</v>
      </c>
      <c r="D182" s="17" t="s">
        <v>253</v>
      </c>
      <c r="E182" s="46"/>
      <c r="F182" s="46"/>
      <c r="G182" s="46"/>
      <c r="H182" s="46"/>
      <c r="I182" s="46"/>
      <c r="J182" s="46"/>
      <c r="K182" s="53">
        <v>3155000</v>
      </c>
    </row>
    <row r="183" spans="1:11" ht="26.25" customHeight="1" outlineLevel="1">
      <c r="A183" s="75"/>
      <c r="B183" s="7" t="s">
        <v>254</v>
      </c>
      <c r="C183" s="17" t="s">
        <v>68</v>
      </c>
      <c r="D183" s="17" t="s">
        <v>255</v>
      </c>
      <c r="E183" s="46"/>
      <c r="F183" s="46"/>
      <c r="G183" s="46"/>
      <c r="H183" s="46"/>
      <c r="I183" s="46"/>
      <c r="J183" s="46"/>
      <c r="K183" s="53">
        <v>25000</v>
      </c>
    </row>
    <row r="184" spans="1:11" ht="26.25" customHeight="1" outlineLevel="1">
      <c r="A184" s="75"/>
      <c r="B184" s="5" t="s">
        <v>436</v>
      </c>
      <c r="C184" s="17" t="s">
        <v>68</v>
      </c>
      <c r="D184" s="17" t="s">
        <v>433</v>
      </c>
      <c r="E184" s="46"/>
      <c r="F184" s="46"/>
      <c r="G184" s="46"/>
      <c r="H184" s="46"/>
      <c r="I184" s="46"/>
      <c r="J184" s="46"/>
      <c r="K184" s="53">
        <v>600000</v>
      </c>
    </row>
    <row r="185" spans="1:11" ht="26.25" customHeight="1" outlineLevel="1">
      <c r="A185" s="75"/>
      <c r="B185" s="5" t="s">
        <v>437</v>
      </c>
      <c r="C185" s="17" t="s">
        <v>68</v>
      </c>
      <c r="D185" s="17" t="s">
        <v>434</v>
      </c>
      <c r="E185" s="46"/>
      <c r="F185" s="46"/>
      <c r="G185" s="46"/>
      <c r="H185" s="46"/>
      <c r="I185" s="46"/>
      <c r="J185" s="46"/>
      <c r="K185" s="53">
        <v>1281000</v>
      </c>
    </row>
    <row r="186" spans="1:11" ht="26.25" customHeight="1" outlineLevel="1">
      <c r="A186" s="75"/>
      <c r="B186" s="5" t="s">
        <v>438</v>
      </c>
      <c r="C186" s="17" t="s">
        <v>68</v>
      </c>
      <c r="D186" s="17" t="s">
        <v>435</v>
      </c>
      <c r="E186" s="46"/>
      <c r="F186" s="46"/>
      <c r="G186" s="46"/>
      <c r="H186" s="46"/>
      <c r="I186" s="46"/>
      <c r="J186" s="46"/>
      <c r="K186" s="53">
        <v>44000</v>
      </c>
    </row>
    <row r="187" spans="1:11" ht="39.75" customHeight="1" outlineLevel="1">
      <c r="A187" s="77" t="s">
        <v>336</v>
      </c>
      <c r="B187" s="61" t="s">
        <v>258</v>
      </c>
      <c r="C187" s="19"/>
      <c r="D187" s="19" t="s">
        <v>259</v>
      </c>
      <c r="E187" s="47"/>
      <c r="F187" s="47"/>
      <c r="G187" s="47"/>
      <c r="H187" s="47"/>
      <c r="I187" s="47"/>
      <c r="J187" s="47"/>
      <c r="K187" s="52">
        <f>K188</f>
        <v>2709161</v>
      </c>
    </row>
    <row r="188" spans="1:11" ht="31.5" customHeight="1" outlineLevel="1">
      <c r="A188" s="73" t="s">
        <v>337</v>
      </c>
      <c r="B188" s="62" t="s">
        <v>86</v>
      </c>
      <c r="C188" s="15" t="s">
        <v>68</v>
      </c>
      <c r="D188" s="15" t="s">
        <v>264</v>
      </c>
      <c r="E188" s="54"/>
      <c r="F188" s="54"/>
      <c r="G188" s="54"/>
      <c r="H188" s="54"/>
      <c r="I188" s="54"/>
      <c r="J188" s="54"/>
      <c r="K188" s="51">
        <f>K189+K190+K191</f>
        <v>2709161</v>
      </c>
    </row>
    <row r="189" spans="1:11" ht="35.25" customHeight="1" outlineLevel="1">
      <c r="A189" s="75"/>
      <c r="B189" s="7" t="s">
        <v>260</v>
      </c>
      <c r="C189" s="17" t="s">
        <v>68</v>
      </c>
      <c r="D189" s="17" t="s">
        <v>261</v>
      </c>
      <c r="E189" s="46"/>
      <c r="F189" s="46"/>
      <c r="G189" s="46"/>
      <c r="H189" s="46"/>
      <c r="I189" s="46"/>
      <c r="J189" s="46"/>
      <c r="K189" s="53">
        <v>482272</v>
      </c>
    </row>
    <row r="190" spans="1:11" ht="43.5" customHeight="1" outlineLevel="1">
      <c r="A190" s="75"/>
      <c r="B190" s="7" t="s">
        <v>262</v>
      </c>
      <c r="C190" s="17" t="s">
        <v>68</v>
      </c>
      <c r="D190" s="17" t="s">
        <v>263</v>
      </c>
      <c r="E190" s="46"/>
      <c r="F190" s="46"/>
      <c r="G190" s="46"/>
      <c r="H190" s="46"/>
      <c r="I190" s="46"/>
      <c r="J190" s="46"/>
      <c r="K190" s="53">
        <v>2126161</v>
      </c>
    </row>
    <row r="191" spans="1:11" ht="43.5" customHeight="1" outlineLevel="1">
      <c r="A191" s="75"/>
      <c r="B191" s="86" t="s">
        <v>440</v>
      </c>
      <c r="C191" s="17" t="s">
        <v>68</v>
      </c>
      <c r="D191" s="17" t="s">
        <v>439</v>
      </c>
      <c r="E191" s="46"/>
      <c r="F191" s="46"/>
      <c r="G191" s="46"/>
      <c r="H191" s="46"/>
      <c r="I191" s="46"/>
      <c r="J191" s="46"/>
      <c r="K191" s="53">
        <v>100728</v>
      </c>
    </row>
    <row r="192" spans="1:11" ht="32.25" customHeight="1" outlineLevel="1">
      <c r="A192" s="77" t="s">
        <v>338</v>
      </c>
      <c r="B192" s="61" t="s">
        <v>265</v>
      </c>
      <c r="C192" s="19"/>
      <c r="D192" s="19" t="s">
        <v>266</v>
      </c>
      <c r="E192" s="47"/>
      <c r="F192" s="47"/>
      <c r="G192" s="47"/>
      <c r="H192" s="47"/>
      <c r="I192" s="47"/>
      <c r="J192" s="47"/>
      <c r="K192" s="52">
        <f>K193</f>
        <v>24113412.740000002</v>
      </c>
    </row>
    <row r="193" spans="1:11" ht="26.25" customHeight="1" outlineLevel="1">
      <c r="A193" s="73" t="s">
        <v>339</v>
      </c>
      <c r="B193" s="62" t="s">
        <v>270</v>
      </c>
      <c r="C193" s="15" t="s">
        <v>68</v>
      </c>
      <c r="D193" s="15" t="s">
        <v>269</v>
      </c>
      <c r="E193" s="54"/>
      <c r="F193" s="54"/>
      <c r="G193" s="54"/>
      <c r="H193" s="54"/>
      <c r="I193" s="54"/>
      <c r="J193" s="54"/>
      <c r="K193" s="51">
        <f>K194+K195+K196+K197</f>
        <v>24113412.740000002</v>
      </c>
    </row>
    <row r="194" spans="1:11" ht="26.25" customHeight="1" outlineLevel="1">
      <c r="A194" s="75"/>
      <c r="B194" s="7" t="s">
        <v>267</v>
      </c>
      <c r="C194" s="17" t="s">
        <v>68</v>
      </c>
      <c r="D194" s="17" t="s">
        <v>268</v>
      </c>
      <c r="E194" s="46"/>
      <c r="F194" s="46"/>
      <c r="G194" s="46"/>
      <c r="H194" s="46"/>
      <c r="I194" s="46"/>
      <c r="J194" s="46"/>
      <c r="K194" s="53">
        <v>4150000</v>
      </c>
    </row>
    <row r="195" spans="1:11" ht="26.25" customHeight="1" outlineLevel="1">
      <c r="A195" s="75"/>
      <c r="B195" s="5" t="s">
        <v>445</v>
      </c>
      <c r="C195" s="17" t="s">
        <v>68</v>
      </c>
      <c r="D195" s="17" t="s">
        <v>441</v>
      </c>
      <c r="E195" s="46"/>
      <c r="F195" s="46"/>
      <c r="G195" s="46"/>
      <c r="H195" s="46"/>
      <c r="I195" s="46"/>
      <c r="J195" s="46"/>
      <c r="K195" s="53">
        <v>13484457.16</v>
      </c>
    </row>
    <row r="196" spans="1:11" ht="26.25" customHeight="1" outlineLevel="1">
      <c r="A196" s="75"/>
      <c r="B196" s="80" t="s">
        <v>446</v>
      </c>
      <c r="C196" s="17" t="s">
        <v>68</v>
      </c>
      <c r="D196" s="17" t="s">
        <v>442</v>
      </c>
      <c r="E196" s="46"/>
      <c r="F196" s="46"/>
      <c r="G196" s="46"/>
      <c r="H196" s="46"/>
      <c r="I196" s="46"/>
      <c r="J196" s="46"/>
      <c r="K196" s="53">
        <v>417050</v>
      </c>
    </row>
    <row r="197" spans="1:11" ht="26.25" customHeight="1" outlineLevel="1">
      <c r="A197" s="73" t="s">
        <v>449</v>
      </c>
      <c r="B197" s="14" t="s">
        <v>448</v>
      </c>
      <c r="C197" s="15"/>
      <c r="D197" s="82" t="s">
        <v>450</v>
      </c>
      <c r="E197" s="54"/>
      <c r="F197" s="54"/>
      <c r="G197" s="54"/>
      <c r="H197" s="54"/>
      <c r="I197" s="54"/>
      <c r="J197" s="54"/>
      <c r="K197" s="51">
        <f>K198+K199</f>
        <v>6061905.5800000001</v>
      </c>
    </row>
    <row r="198" spans="1:11" ht="39" customHeight="1" outlineLevel="1">
      <c r="A198" s="75"/>
      <c r="B198" s="6" t="s">
        <v>447</v>
      </c>
      <c r="C198" s="17" t="s">
        <v>68</v>
      </c>
      <c r="D198" s="17" t="s">
        <v>443</v>
      </c>
      <c r="E198" s="46"/>
      <c r="F198" s="46"/>
      <c r="G198" s="46"/>
      <c r="H198" s="46"/>
      <c r="I198" s="46"/>
      <c r="J198" s="46"/>
      <c r="K198" s="53">
        <v>5880045.5800000001</v>
      </c>
    </row>
    <row r="199" spans="1:11" ht="45" customHeight="1" outlineLevel="1">
      <c r="A199" s="75"/>
      <c r="B199" s="5" t="s">
        <v>451</v>
      </c>
      <c r="C199" s="17" t="s">
        <v>68</v>
      </c>
      <c r="D199" s="17" t="s">
        <v>444</v>
      </c>
      <c r="E199" s="46"/>
      <c r="F199" s="46"/>
      <c r="G199" s="46"/>
      <c r="H199" s="46"/>
      <c r="I199" s="46"/>
      <c r="J199" s="46"/>
      <c r="K199" s="53">
        <v>181860</v>
      </c>
    </row>
    <row r="200" spans="1:11" ht="26.25" customHeight="1" outlineLevel="1">
      <c r="A200" s="77" t="s">
        <v>340</v>
      </c>
      <c r="B200" s="61" t="s">
        <v>271</v>
      </c>
      <c r="C200" s="19"/>
      <c r="D200" s="19" t="s">
        <v>273</v>
      </c>
      <c r="E200" s="47"/>
      <c r="F200" s="47"/>
      <c r="G200" s="47"/>
      <c r="H200" s="47"/>
      <c r="I200" s="47"/>
      <c r="J200" s="47"/>
      <c r="K200" s="52">
        <f>K201</f>
        <v>65000</v>
      </c>
    </row>
    <row r="201" spans="1:11" ht="26.25" customHeight="1" outlineLevel="1">
      <c r="A201" s="73" t="s">
        <v>341</v>
      </c>
      <c r="B201" s="62" t="s">
        <v>276</v>
      </c>
      <c r="C201" s="15" t="s">
        <v>68</v>
      </c>
      <c r="D201" s="15" t="s">
        <v>275</v>
      </c>
      <c r="E201" s="54"/>
      <c r="F201" s="54"/>
      <c r="G201" s="54"/>
      <c r="H201" s="54"/>
      <c r="I201" s="54"/>
      <c r="J201" s="54"/>
      <c r="K201" s="51">
        <f>K202</f>
        <v>65000</v>
      </c>
    </row>
    <row r="202" spans="1:11" ht="26.25" customHeight="1" outlineLevel="1">
      <c r="A202" s="75"/>
      <c r="B202" s="7" t="s">
        <v>272</v>
      </c>
      <c r="C202" s="17" t="s">
        <v>68</v>
      </c>
      <c r="D202" s="17" t="s">
        <v>274</v>
      </c>
      <c r="E202" s="46"/>
      <c r="F202" s="46"/>
      <c r="G202" s="46"/>
      <c r="H202" s="46"/>
      <c r="I202" s="46"/>
      <c r="J202" s="46"/>
      <c r="K202" s="53">
        <v>65000</v>
      </c>
    </row>
    <row r="203" spans="1:11" ht="35.25" customHeight="1" outlineLevel="1">
      <c r="A203" s="77" t="s">
        <v>342</v>
      </c>
      <c r="B203" s="61" t="s">
        <v>277</v>
      </c>
      <c r="C203" s="19"/>
      <c r="D203" s="19" t="s">
        <v>279</v>
      </c>
      <c r="E203" s="47"/>
      <c r="F203" s="47"/>
      <c r="G203" s="47"/>
      <c r="H203" s="47"/>
      <c r="I203" s="47"/>
      <c r="J203" s="47"/>
      <c r="K203" s="52">
        <f>K204</f>
        <v>150000</v>
      </c>
    </row>
    <row r="204" spans="1:11" ht="26.25" customHeight="1" outlineLevel="1">
      <c r="A204" s="73" t="s">
        <v>343</v>
      </c>
      <c r="B204" s="62" t="s">
        <v>282</v>
      </c>
      <c r="C204" s="15" t="s">
        <v>68</v>
      </c>
      <c r="D204" s="15" t="s">
        <v>280</v>
      </c>
      <c r="E204" s="54"/>
      <c r="F204" s="54"/>
      <c r="G204" s="54"/>
      <c r="H204" s="54"/>
      <c r="I204" s="54"/>
      <c r="J204" s="54"/>
      <c r="K204" s="51">
        <f>K205</f>
        <v>150000</v>
      </c>
    </row>
    <row r="205" spans="1:11" ht="26.25" customHeight="1" outlineLevel="1">
      <c r="A205" s="75"/>
      <c r="B205" s="7" t="s">
        <v>278</v>
      </c>
      <c r="C205" s="17" t="s">
        <v>68</v>
      </c>
      <c r="D205" s="17" t="s">
        <v>281</v>
      </c>
      <c r="E205" s="46"/>
      <c r="F205" s="46"/>
      <c r="G205" s="46"/>
      <c r="H205" s="46"/>
      <c r="I205" s="46"/>
      <c r="J205" s="46"/>
      <c r="K205" s="53">
        <v>150000</v>
      </c>
    </row>
    <row r="206" spans="1:11" ht="32.25" customHeight="1" outlineLevel="1">
      <c r="A206" s="77" t="s">
        <v>452</v>
      </c>
      <c r="B206" s="87" t="s">
        <v>454</v>
      </c>
      <c r="C206" s="19" t="s">
        <v>68</v>
      </c>
      <c r="D206" s="19" t="s">
        <v>457</v>
      </c>
      <c r="E206" s="47"/>
      <c r="F206" s="47"/>
      <c r="G206" s="47"/>
      <c r="H206" s="47"/>
      <c r="I206" s="47"/>
      <c r="J206" s="47"/>
      <c r="K206" s="52">
        <f>K207</f>
        <v>3274870</v>
      </c>
    </row>
    <row r="207" spans="1:11" ht="31.5" customHeight="1" outlineLevel="1">
      <c r="A207" s="75" t="s">
        <v>458</v>
      </c>
      <c r="B207" s="80" t="s">
        <v>455</v>
      </c>
      <c r="C207" s="17" t="s">
        <v>68</v>
      </c>
      <c r="D207" s="17" t="s">
        <v>459</v>
      </c>
      <c r="E207" s="46"/>
      <c r="F207" s="46"/>
      <c r="G207" s="46"/>
      <c r="H207" s="46"/>
      <c r="I207" s="46"/>
      <c r="J207" s="46"/>
      <c r="K207" s="53">
        <f>K209</f>
        <v>3274870</v>
      </c>
    </row>
    <row r="208" spans="1:11" ht="45" customHeight="1" outlineLevel="1">
      <c r="A208" s="73" t="s">
        <v>453</v>
      </c>
      <c r="B208" s="88" t="s">
        <v>460</v>
      </c>
      <c r="C208" s="15" t="s">
        <v>68</v>
      </c>
      <c r="D208" s="15" t="s">
        <v>461</v>
      </c>
      <c r="E208" s="54"/>
      <c r="F208" s="54"/>
      <c r="G208" s="54"/>
      <c r="H208" s="54"/>
      <c r="I208" s="54"/>
      <c r="J208" s="54"/>
      <c r="K208" s="51">
        <f>K209</f>
        <v>3274870</v>
      </c>
    </row>
    <row r="209" spans="1:11" ht="26.25" customHeight="1" outlineLevel="1">
      <c r="A209" s="75"/>
      <c r="B209" s="80" t="s">
        <v>456</v>
      </c>
      <c r="C209" s="17" t="s">
        <v>68</v>
      </c>
      <c r="D209" s="17" t="s">
        <v>462</v>
      </c>
      <c r="E209" s="46"/>
      <c r="F209" s="46"/>
      <c r="G209" s="46"/>
      <c r="H209" s="46"/>
      <c r="I209" s="46"/>
      <c r="J209" s="46"/>
      <c r="K209" s="53">
        <v>3274870</v>
      </c>
    </row>
    <row r="210" spans="1:11" s="16" customFormat="1" ht="15.75">
      <c r="A210" s="41"/>
      <c r="B210" s="26" t="s">
        <v>6</v>
      </c>
      <c r="C210" s="27"/>
      <c r="D210" s="27"/>
      <c r="E210" s="47">
        <v>346106.24</v>
      </c>
      <c r="F210" s="47">
        <v>0</v>
      </c>
      <c r="G210" s="47">
        <v>346106.24</v>
      </c>
      <c r="H210" s="47">
        <v>0</v>
      </c>
      <c r="I210" s="47">
        <v>346106.24</v>
      </c>
      <c r="J210" s="47">
        <v>0</v>
      </c>
      <c r="K210" s="70">
        <f>K16+K25+K28+K31+K34+K41+K54+K59+K116+K166+K174+K177+K187+K192+K200+K203+K206</f>
        <v>713253463.89999998</v>
      </c>
    </row>
    <row r="217" spans="1:11">
      <c r="D217" s="90"/>
    </row>
    <row r="218" spans="1:11">
      <c r="D218" s="90"/>
    </row>
    <row r="219" spans="1:11">
      <c r="D219" s="90"/>
    </row>
    <row r="220" spans="1:11">
      <c r="D220" s="90"/>
    </row>
    <row r="221" spans="1:11">
      <c r="D221" s="90"/>
    </row>
    <row r="222" spans="1:11">
      <c r="D222" s="90"/>
    </row>
    <row r="223" spans="1:11">
      <c r="D223" s="90"/>
    </row>
    <row r="224" spans="1:11">
      <c r="D224" s="90"/>
    </row>
    <row r="225" spans="4:4">
      <c r="D225" s="90"/>
    </row>
    <row r="226" spans="4:4">
      <c r="D226" s="90"/>
    </row>
    <row r="227" spans="4:4">
      <c r="D227" s="90"/>
    </row>
    <row r="228" spans="4:4">
      <c r="D228" s="90"/>
    </row>
    <row r="229" spans="4:4">
      <c r="D229" s="90"/>
    </row>
    <row r="230" spans="4:4">
      <c r="D230" s="90"/>
    </row>
    <row r="231" spans="4:4">
      <c r="D231" s="90"/>
    </row>
    <row r="232" spans="4:4">
      <c r="D232" s="90"/>
    </row>
    <row r="233" spans="4:4">
      <c r="D233" s="90"/>
    </row>
    <row r="234" spans="4:4">
      <c r="D234" s="90"/>
    </row>
    <row r="235" spans="4:4">
      <c r="D235" s="90"/>
    </row>
    <row r="236" spans="4:4">
      <c r="D236" s="90"/>
    </row>
    <row r="237" spans="4:4">
      <c r="D237" s="90"/>
    </row>
    <row r="238" spans="4:4">
      <c r="D238" s="90"/>
    </row>
    <row r="239" spans="4:4">
      <c r="D239" s="90"/>
    </row>
    <row r="240" spans="4:4">
      <c r="D240" s="90"/>
    </row>
    <row r="241" spans="4:4">
      <c r="D241" s="90"/>
    </row>
    <row r="242" spans="4:4">
      <c r="D242" s="90"/>
    </row>
    <row r="243" spans="4:4">
      <c r="D243" s="90"/>
    </row>
    <row r="244" spans="4:4">
      <c r="D244" s="90"/>
    </row>
    <row r="245" spans="4:4">
      <c r="D245" s="90"/>
    </row>
    <row r="246" spans="4:4">
      <c r="D246" s="90"/>
    </row>
    <row r="247" spans="4:4">
      <c r="D247" s="90"/>
    </row>
    <row r="248" spans="4:4">
      <c r="D248" s="90"/>
    </row>
    <row r="249" spans="4:4">
      <c r="D249" s="90"/>
    </row>
    <row r="250" spans="4:4">
      <c r="D250" s="90"/>
    </row>
    <row r="251" spans="4:4">
      <c r="D251" s="90"/>
    </row>
    <row r="252" spans="4:4">
      <c r="D252" s="90"/>
    </row>
    <row r="253" spans="4:4">
      <c r="D253" s="90"/>
    </row>
    <row r="254" spans="4:4">
      <c r="D254" s="90"/>
    </row>
    <row r="255" spans="4:4">
      <c r="D255" s="90"/>
    </row>
    <row r="256" spans="4:4">
      <c r="D256" s="90"/>
    </row>
    <row r="257" spans="4:4">
      <c r="D257" s="90"/>
    </row>
    <row r="258" spans="4:4">
      <c r="D258" s="90"/>
    </row>
    <row r="259" spans="4:4">
      <c r="D259" s="90"/>
    </row>
    <row r="260" spans="4:4">
      <c r="D260" s="90"/>
    </row>
    <row r="261" spans="4:4">
      <c r="D261" s="90"/>
    </row>
    <row r="262" spans="4:4">
      <c r="D262" s="90"/>
    </row>
    <row r="263" spans="4:4">
      <c r="D263" s="90"/>
    </row>
    <row r="264" spans="4:4">
      <c r="D264" s="90"/>
    </row>
    <row r="265" spans="4:4">
      <c r="D265" s="90"/>
    </row>
    <row r="266" spans="4:4">
      <c r="D266" s="90"/>
    </row>
    <row r="267" spans="4:4">
      <c r="D267" s="90"/>
    </row>
    <row r="268" spans="4:4">
      <c r="D268" s="90"/>
    </row>
    <row r="269" spans="4:4">
      <c r="D269" s="90"/>
    </row>
    <row r="270" spans="4:4">
      <c r="D270" s="90"/>
    </row>
    <row r="271" spans="4:4">
      <c r="D271" s="90"/>
    </row>
    <row r="272" spans="4:4">
      <c r="D272" s="90"/>
    </row>
    <row r="273" spans="4:4">
      <c r="D273" s="90"/>
    </row>
    <row r="274" spans="4:4">
      <c r="D274" s="90"/>
    </row>
    <row r="275" spans="4:4">
      <c r="D275" s="90"/>
    </row>
    <row r="276" spans="4:4">
      <c r="D276" s="90"/>
    </row>
    <row r="277" spans="4:4">
      <c r="D277" s="90"/>
    </row>
    <row r="278" spans="4:4">
      <c r="D278" s="89"/>
    </row>
    <row r="279" spans="4:4">
      <c r="D279" s="89"/>
    </row>
    <row r="280" spans="4:4">
      <c r="D280" s="89"/>
    </row>
    <row r="281" spans="4:4">
      <c r="D281" s="89"/>
    </row>
    <row r="282" spans="4:4">
      <c r="D282" s="89"/>
    </row>
    <row r="283" spans="4:4">
      <c r="D283" s="89"/>
    </row>
  </sheetData>
  <autoFilter ref="A13:K239"/>
  <mergeCells count="6">
    <mergeCell ref="D1:K1"/>
    <mergeCell ref="A12:K12"/>
    <mergeCell ref="A13:K13"/>
    <mergeCell ref="D8:K8"/>
    <mergeCell ref="C9:K9"/>
    <mergeCell ref="D11:K11"/>
  </mergeCells>
  <pageMargins left="0.70866141732283472" right="0.70866141732283472" top="0.74803149606299213" bottom="0.74803149606299213" header="0.31496062992125984" footer="0.31496062992125984"/>
  <pageSetup paperSize="9" scale="76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 МП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2020-01-24T01:59:41Z</cp:lastPrinted>
  <dcterms:created xsi:type="dcterms:W3CDTF">2019-06-18T02:48:46Z</dcterms:created>
  <dcterms:modified xsi:type="dcterms:W3CDTF">2020-02-25T05:16:14Z</dcterms:modified>
</cp:coreProperties>
</file>